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https://biu365-my.sharepoint.com/personal/schward_biu_ac_il/Documents/Documents/עבודה - בר-אילן/מכרזים/אגף תפעול/התקנת מערכת טמס 24/מסמכים עדכניים 12.12.24/"/>
    </mc:Choice>
  </mc:AlternateContent>
  <xr:revisionPtr revIDLastSave="0" documentId="13_ncr:1_{7AB1F6C7-E05F-456F-8586-D1C67002AC9F}" xr6:coauthVersionLast="47" xr6:coauthVersionMax="47" xr10:uidLastSave="{00000000-0000-0000-0000-000000000000}"/>
  <bookViews>
    <workbookView xWindow="-120" yWindow="-120" windowWidth="29040" windowHeight="15720" xr2:uid="{00000000-000D-0000-FFFF-FFFF00000000}"/>
  </bookViews>
  <sheets>
    <sheet name="שדרוג בר אילן כתב כמויות" sheetId="3" r:id="rId1"/>
  </sheets>
  <definedNames>
    <definedName name="_xlnm.Print_Area" localSheetId="0">'שדרוג בר אילן כתב כמויות'!$A$1:$F$91</definedName>
    <definedName name="_xlnm.Print_Titles" localSheetId="0">'שדרוג בר אילן כתב כמויות'!$1:$2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3" l="1"/>
  <c r="F11" i="3"/>
  <c r="F13" i="3"/>
  <c r="F14" i="3"/>
  <c r="F15" i="3"/>
  <c r="F16" i="3"/>
  <c r="F17" i="3"/>
  <c r="F18" i="3"/>
  <c r="F19" i="3"/>
  <c r="F20" i="3"/>
  <c r="F21" i="3"/>
  <c r="F22" i="3"/>
  <c r="F23" i="3"/>
  <c r="F24" i="3"/>
  <c r="F25" i="3"/>
  <c r="F28" i="3"/>
  <c r="F31" i="3" s="1"/>
  <c r="F82" i="3" s="1"/>
  <c r="F35" i="3"/>
  <c r="F36" i="3"/>
  <c r="F37" i="3"/>
  <c r="F38" i="3"/>
  <c r="F39" i="3"/>
  <c r="F40" i="3"/>
  <c r="F41" i="3"/>
  <c r="F44" i="3"/>
  <c r="F45" i="3"/>
  <c r="F46" i="3"/>
  <c r="F47" i="3"/>
  <c r="F49" i="3"/>
  <c r="F50" i="3"/>
  <c r="F51" i="3"/>
  <c r="F52" i="3"/>
  <c r="F53" i="3"/>
  <c r="F54" i="3"/>
  <c r="F55" i="3"/>
  <c r="F56" i="3"/>
  <c r="F57" i="3"/>
  <c r="F58" i="3"/>
  <c r="F59" i="3"/>
  <c r="F60" i="3"/>
  <c r="F61" i="3"/>
  <c r="F62" i="3"/>
  <c r="F63" i="3"/>
  <c r="F64" i="3"/>
  <c r="F65" i="3"/>
  <c r="F66" i="3"/>
  <c r="F67" i="3"/>
  <c r="F68" i="3"/>
  <c r="F69" i="3"/>
  <c r="F70" i="3"/>
  <c r="F71" i="3"/>
  <c r="F72" i="3"/>
  <c r="F73" i="3"/>
  <c r="F74" i="3"/>
  <c r="F84" i="3" s="1"/>
  <c r="F77" i="3"/>
  <c r="F78" i="3"/>
  <c r="F26" i="3" l="1"/>
  <c r="F81" i="3" s="1"/>
  <c r="F42" i="3"/>
  <c r="F83" i="3" s="1"/>
  <c r="B82" i="3"/>
  <c r="C48" i="3" l="1"/>
  <c r="F48" i="3" s="1"/>
  <c r="F75" i="3" l="1"/>
  <c r="F79" i="3" s="1"/>
  <c r="F85" i="3" s="1"/>
  <c r="F86" i="3" s="1"/>
  <c r="F87" i="3" s="1"/>
  <c r="F88" i="3" s="1"/>
</calcChain>
</file>

<file path=xl/sharedStrings.xml><?xml version="1.0" encoding="utf-8"?>
<sst xmlns="http://schemas.openxmlformats.org/spreadsheetml/2006/main" count="163" uniqueCount="100">
  <si>
    <t xml:space="preserve">מס"ד </t>
  </si>
  <si>
    <t xml:space="preserve">כמות </t>
  </si>
  <si>
    <t xml:space="preserve">תאור </t>
  </si>
  <si>
    <t xml:space="preserve">סה"כ </t>
  </si>
  <si>
    <t xml:space="preserve">כללי </t>
  </si>
  <si>
    <t xml:space="preserve">מחיר ₪ </t>
  </si>
  <si>
    <t>יחידת מידה</t>
  </si>
  <si>
    <t>קומפלט</t>
  </si>
  <si>
    <t>יחידה</t>
  </si>
  <si>
    <t>כל הסעיפים בכתב הכמויות כוללים: אספקת הציוד, התקנתו, הפעלתו סימונו בתכניות, הדרכה  ועשרים וארבעה חודשי שירות ואחריות מלאים.</t>
  </si>
  <si>
    <t>לכל פריט בכתב הכמויות יש לציין שם היצרן והדגם ורמת התאימות למפרט, כמו כן יש לצרף לכל פריט מפרט טכני בעברית או אנגלית .</t>
  </si>
  <si>
    <t xml:space="preserve">מערכות משלימות </t>
  </si>
  <si>
    <t>סה"כ לפרק 2</t>
  </si>
  <si>
    <t>סה"כ לפרק 3</t>
  </si>
  <si>
    <t>סה"כ מערכת משלימות</t>
  </si>
  <si>
    <t>שם החותם ותפקידו</t>
  </si>
  <si>
    <t>מחיר המצלמה כולל את כל הנדרש להתקנתה ובכלל זה אמצעי הרמה, רישוי, עבודות חשמל, עבודה בגובה וכדומה.</t>
  </si>
  <si>
    <t>סה"כ לפרק 1</t>
  </si>
  <si>
    <t>×</t>
  </si>
  <si>
    <t>מ"א</t>
  </si>
  <si>
    <t>כתב כמויות זה מייצג מערכת אופטמלית, המזמין שומר לעצמו הזכות  לבצע העבודה בחלקים, בשלבים או לחלק אותה בין מציעים שונים.</t>
  </si>
  <si>
    <t xml:space="preserve">רישיון תוכנה למערכת הטמ"ס כולל התקנה על מחשב המזמין   . </t>
  </si>
  <si>
    <t xml:space="preserve"> כל המצלמות כוללות מיגון IP66  עדשה ואמצעי התקנה מותאם לעמוד או קיר אלא אם צויין אחרת</t>
  </si>
  <si>
    <t xml:space="preserve">מע"מ </t>
  </si>
  <si>
    <t>סה"כ כולל מע"מ</t>
  </si>
  <si>
    <t xml:space="preserve">אל פסק 1KVA לפחות כמוגדר  </t>
  </si>
  <si>
    <t>מתג POE להתקנה בארון חיצוני כמוגדר במפרט.</t>
  </si>
  <si>
    <t xml:space="preserve">ארון תקשורת חיצוני  כמוגדר במפרט </t>
  </si>
  <si>
    <t>ישומון (אפליקציה) למערכת השו"ב כולל לחצן מצוקה מובנה  להתקנה על מכשיר נייד (סמארטפון / טאבלט).</t>
  </si>
  <si>
    <t>סה"כ לפרק 4</t>
  </si>
  <si>
    <t xml:space="preserve">מערכת שו"ב וניהול אבטחה </t>
  </si>
  <si>
    <t xml:space="preserve">חריצת כביש הכנסה של צנרת וחיווט סגירתו והשבת מצב לקדמותו </t>
  </si>
  <si>
    <t xml:space="preserve">אספקה, השחלה, פריסה, התאמה ובדיקה של סיב אופטי 6 זוג משוריין כמוגדר במפרט </t>
  </si>
  <si>
    <t xml:space="preserve">אספקה, השחלה, פריסה, התאמה ובדיקה של סיב אופטי 12 זוג משוריין כמוגדר במפרט </t>
  </si>
  <si>
    <t>מתג POE ראשי להתקנה בארון תקשורת כמוגדר במפרט.</t>
  </si>
  <si>
    <t xml:space="preserve">מצלמת רשת ממונעת משולבת יום לילה כולל הארת IR או לבנה דינמית במיגון לתנאי חוץ </t>
  </si>
  <si>
    <t>עמוד 6 מ' מייוצב</t>
  </si>
  <si>
    <t>כל מרכיבי החיווט והתשתית כוללים את המחברים, הקופסאות, הפנלים, המתאמים המגשרים וכל הנדרש להפעלה מלאה כמוגדר במפרט הטכני.</t>
  </si>
  <si>
    <t>כל הסעיפים בכתב הכמויות כוללים: את מרכיבי העבודה ובכלל זה עבודה בגובה, אמצעי הרמה, אמצעי בטיחות, שעות עבודה חריגות וכל הנדרש להפעלה מלאה.</t>
  </si>
  <si>
    <t xml:space="preserve">סה"כ מערכת שליטה ובקרה  </t>
  </si>
  <si>
    <t xml:space="preserve">יחידת ג'וי-סטיק לשליטה במערכת הטמ"ס,   עם חיבור USB </t>
  </si>
  <si>
    <t xml:space="preserve">סה"כ מערכת קיימות </t>
  </si>
  <si>
    <t xml:space="preserve">מערכת שליטה בקרה וניהול אבטחה </t>
  </si>
  <si>
    <t>סה"כ טמ"ס</t>
  </si>
  <si>
    <t xml:space="preserve">מערכת טמ"ס תיעוד והקלטה </t>
  </si>
  <si>
    <t xml:space="preserve">סה"כ לפרויקט בר אילן </t>
  </si>
  <si>
    <r>
      <t>שנת שירות ואחזקה נוספת מעבר לשנתיים ראשונות ועד 7 שנים יש לציין אחוז מערך ההזמנה לשנה.</t>
    </r>
    <r>
      <rPr>
        <b/>
        <sz val="11"/>
        <color theme="1"/>
        <rFont val="Calibri"/>
        <family val="2"/>
        <scheme val="minor"/>
      </rPr>
      <t>הערכת תקופת האחריות לשיקול דעתו הבלעדית של המזמין</t>
    </r>
  </si>
  <si>
    <t>כל הסעיפים בכתב הכמויות על פי הגדרתם במפרט הטכני - במידה וקיימת סתירה המפרט הטכני גובר .</t>
  </si>
  <si>
    <t>עמוד 12 מ' מייוצב</t>
  </si>
  <si>
    <t>עמוד 3 מ' מייוצב</t>
  </si>
  <si>
    <t>פירוק עמוד קיים</t>
  </si>
  <si>
    <t>אל פסק 3KVA לפחות כמוגדר  במפרט</t>
  </si>
  <si>
    <t>ספק מטען כולל סוללות גיבוי, כמוגדר במפרט  להתקנה בארון חיצוני.</t>
  </si>
  <si>
    <t>פנס IR ל- 50 מטר להתקנה עבור תוספת תאורה בכל מקום שידרש</t>
  </si>
  <si>
    <t xml:space="preserve">פנס לד תאורה לבנה ל- 50 מטר עבור תוספת תאורה בכל מקום שידרש </t>
  </si>
  <si>
    <t>שדרוג תוכנת מערכת שליטה ובקרה (שו"ב) מבוסס מפות כולל רשיונות ועבודה. כולל הגדרות תפ"מ על פי נהלי המזמין. כולל חיבור כל אמצעי הקצה והגדרתם במפות האתר וביומן המשימות. עד 250 אביזרים ו- 50 מפות.</t>
  </si>
  <si>
    <t xml:space="preserve">תוספת עבור אביזר נוסף (מעבר ל- 250), והגדרתו במערכת השו"ב </t>
  </si>
  <si>
    <t xml:space="preserve">תוספת עבור מפה נוספת (מעבר ל- 50), והגדרתה במערכת השו"ב </t>
  </si>
  <si>
    <t>עמדת עבודה למערכת השו"ב/הטמ"ס עד שני מסכים,  כולל חומרה ותוכנה.</t>
  </si>
  <si>
    <t>עמדת עבודה או בקר קיר וידאו לעד- 4 מסכים כולל חומרה ותוכנה.</t>
  </si>
  <si>
    <t>שרת שו"ב חומרה ורישיונות מערכות הפעלה.</t>
  </si>
  <si>
    <t xml:space="preserve">מסך לד 24-26" כמוגדר במפרט </t>
  </si>
  <si>
    <t>מערכות הקלטה וניהול וידאו</t>
  </si>
  <si>
    <t>שרת הקלטה עד 60 מצלמות כול ל רישיונות לערוצי וידאו (קבוע שאינו מוגבל בזמן) תוכנה וחומרה. הקלטה ל- 30 יום, רציפה ברזולוציה FHD בגיבוי RAID5.</t>
  </si>
  <si>
    <t xml:space="preserve">שרת אנליטיקה עד 40 מצלמות, כחלופה לאנליטיקה ביחידת הקצה (אופציה לבחירת המזמין) </t>
  </si>
  <si>
    <t xml:space="preserve">רישיון אנליטיקה מבוססת בינה מלאכותית לערוץ וידאו בשרת אנליטיקה </t>
  </si>
  <si>
    <t>אופציה</t>
  </si>
  <si>
    <t xml:space="preserve">מצלמת רשת, במיגון לתנאי חוץ חיישן 4MP, כולל IR ואנליטיקה AI מובנה  </t>
  </si>
  <si>
    <t>מצלמת רשת כיפתית, במיגון לתנאי חוץ חיישן 4MP, עדשה קבועה רחבה כולל IR מובנה</t>
  </si>
  <si>
    <t>הגדרות אנליטיקה במצלמה נתמכת, על פי הנחיות המזמין.</t>
  </si>
  <si>
    <t>ארון תקשורת פנימי  כמוגדר במפרט  בגודל עד 42U</t>
  </si>
  <si>
    <t>התקנת עמוד כולל ביסוס ומתאמים</t>
  </si>
  <si>
    <t>שופר כריזה IP הכולל מגבר 200W, שופר מתאם תקשורת למערכת השו"ב ותוספת מצברים  לארון תקשורת חיצוני</t>
  </si>
  <si>
    <t xml:space="preserve">לינק תקשורת אלחוטית </t>
  </si>
  <si>
    <t xml:space="preserve">מקודד עצלמאי לדלת מבוקרת </t>
  </si>
  <si>
    <t xml:space="preserve">זוויתן חשמלי </t>
  </si>
  <si>
    <t>אלקטרו מגנט 600 ק"ג</t>
  </si>
  <si>
    <t>לחצן שבירה ירוק</t>
  </si>
  <si>
    <t>צופר נצנץ חיצוני</t>
  </si>
  <si>
    <t>חיישן תנועה</t>
  </si>
  <si>
    <t xml:space="preserve">מפסק סף </t>
  </si>
  <si>
    <t>התקנת מצלמה קיימת ברשות המזמין כולל כל ההגדרות הנדרשות בתוכנה,</t>
  </si>
  <si>
    <t>מסך לד 55" לפחות עבור קיר וידאו</t>
  </si>
  <si>
    <t>זרוע ייעודית למסך קיר וידאו , הכוללת אפשרות לשליפת כל מסך באופן נפרד</t>
  </si>
  <si>
    <t>ניקוי יזום על פי דרישת המזמין למצלמה מכל סוג (מעבר לניקוי תקופתי שבאחריות הספק)</t>
  </si>
  <si>
    <t xml:space="preserve">אספקה, השחלה, פריסה, התאמה ובדיקה של כבל נחושת בתקן CAT-7 </t>
  </si>
  <si>
    <t xml:space="preserve">אספקה, השחלה, פריסה, התאמה ובדיקה של צנרת מרירון או מריכף  </t>
  </si>
  <si>
    <t xml:space="preserve">אספקה, השחלה, פריסה, התאמה ובדיקה של תעלת מתכת לכבילה בתנאי חוץ עד רוחב 60 </t>
  </si>
  <si>
    <t xml:space="preserve">שירות ואחריות </t>
  </si>
  <si>
    <t>סה"כ שירות ואחריות</t>
  </si>
  <si>
    <t xml:space="preserve">שנת שירות ואחזקה עבור כלל המערכות המותקנות בשנתיים ראשונות </t>
  </si>
  <si>
    <t>שנה</t>
  </si>
  <si>
    <t>סה"כ לפרק 5</t>
  </si>
  <si>
    <t>השלמות לכלל המערכות הטכנולוגיות לעמידה בדרישות אבטחת המידע של המזמין.</t>
  </si>
  <si>
    <t>בדיקות חוסן תקופתיות באופן עצמאי או על ידי מומחה חיצוני לתשתיות וליישומים הטכנולוגיים הקיימים בסביבת המזמין.</t>
  </si>
  <si>
    <t>סקר אבטחת מידע תקופתיים באופן עצמאי או על ידי מומחה חיצוני  לתשתיות וליישומים הטכנולוגיים הקיימים בסביבת המזמין.</t>
  </si>
  <si>
    <t>מצלמת רשת,  טרמי קבועה רזולוציה 384X288 עדשה קבועה, כולל אנליטיקה AI מובנה.</t>
  </si>
  <si>
    <t>תוספת למצלמה טרמית קבועה עבור שדרוג הסנסור לרזולוציה 640X480, כולל אנליטיקה AI מובנה.</t>
  </si>
  <si>
    <t>כתב כמויות בר אילן</t>
  </si>
  <si>
    <t>סקר תשתיות והכנת תכנון מקדמי PDR+CDR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</si>
</sst>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77"/>
      <scheme val="minor"/>
    </font>
    <font>
      <b/>
      <sz val="12"/>
      <color theme="1"/>
      <name val="Calibri"/>
      <family val="2"/>
      <scheme val="minor"/>
    </font>
    <font>
      <b/>
      <sz val="12"/>
      <color theme="9" tint="-0.249977111117893"/>
      <name val="Calibri"/>
      <family val="2"/>
      <scheme val="minor"/>
    </font>
    <font>
      <b/>
      <sz val="11"/>
      <color theme="1"/>
      <name val="Calibri"/>
      <family val="2"/>
      <scheme val="minor"/>
    </font>
    <font>
      <sz val="11"/>
      <color rgb="FF0070C0"/>
      <name val="Calibri"/>
      <family val="2"/>
      <charset val="177"/>
      <scheme val="minor"/>
    </font>
    <font>
      <b/>
      <sz val="11"/>
      <color rgb="FF0070C0"/>
      <name val="Calibri"/>
      <family val="2"/>
      <scheme val="minor"/>
    </font>
    <font>
      <b/>
      <sz val="11"/>
      <color theme="9" tint="-0.249977111117893"/>
      <name val="Calibri"/>
      <family val="2"/>
      <scheme val="minor"/>
    </font>
    <font>
      <b/>
      <sz val="14"/>
      <color theme="1"/>
      <name val="Calibri"/>
      <family val="2"/>
      <scheme val="minor"/>
    </font>
    <font>
      <b/>
      <sz val="10"/>
      <color rgb="FF0070C0"/>
      <name val="Calibri"/>
      <family val="2"/>
      <charset val="177"/>
      <scheme val="minor"/>
    </font>
    <font>
      <sz val="12"/>
      <color theme="1"/>
      <name val="Wingdings"/>
      <charset val="2"/>
    </font>
    <font>
      <b/>
      <sz val="11"/>
      <name val="Calibri"/>
      <family val="2"/>
      <scheme val="minor"/>
    </font>
    <font>
      <sz val="11"/>
      <name val="Calibri"/>
      <family val="2"/>
      <scheme val="minor"/>
    </font>
    <font>
      <b/>
      <sz val="16"/>
      <color theme="1"/>
      <name val="Calibri"/>
      <family val="2"/>
      <scheme val="minor"/>
    </font>
    <font>
      <sz val="11"/>
      <color rgb="FFFF0000"/>
      <name val="Calibri"/>
      <family val="2"/>
      <charset val="177"/>
      <scheme val="minor"/>
    </font>
    <font>
      <b/>
      <sz val="16"/>
      <color rgb="FFFF0000"/>
      <name val="Calibri"/>
      <family val="2"/>
      <scheme val="minor"/>
    </font>
    <font>
      <b/>
      <sz val="11"/>
      <color rgb="FF00B050"/>
      <name val="Calibri"/>
      <family val="2"/>
      <scheme val="minor"/>
    </font>
    <font>
      <sz val="11"/>
      <color rgb="FF00B050"/>
      <name val="Calibri"/>
      <family val="2"/>
      <scheme val="minor"/>
    </font>
    <font>
      <b/>
      <sz val="10"/>
      <color rgb="FF00B05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style="thin">
        <color indexed="64"/>
      </bottom>
      <diagonal/>
    </border>
    <border>
      <left style="medium">
        <color indexed="64"/>
      </left>
      <right style="thick">
        <color indexed="64"/>
      </right>
      <top style="medium">
        <color indexed="64"/>
      </top>
      <bottom style="medium">
        <color indexed="64"/>
      </bottom>
      <diagonal/>
    </border>
    <border>
      <left style="thick">
        <color indexed="64"/>
      </left>
      <right/>
      <top/>
      <bottom/>
      <diagonal/>
    </border>
    <border>
      <left/>
      <right style="thick">
        <color indexed="64"/>
      </right>
      <top/>
      <bottom/>
      <diagonal/>
    </border>
    <border>
      <left style="thin">
        <color indexed="64"/>
      </left>
      <right style="thick">
        <color indexed="64"/>
      </right>
      <top style="thin">
        <color indexed="64"/>
      </top>
      <bottom/>
      <diagonal/>
    </border>
    <border>
      <left style="thick">
        <color indexed="64"/>
      </left>
      <right/>
      <top style="thick">
        <color indexed="64"/>
      </top>
      <bottom/>
      <diagonal/>
    </border>
    <border>
      <left/>
      <right style="thick">
        <color indexed="64"/>
      </right>
      <top style="thin">
        <color indexed="64"/>
      </top>
      <bottom/>
      <diagonal/>
    </border>
    <border>
      <left/>
      <right style="thick">
        <color indexed="64"/>
      </right>
      <top style="medium">
        <color indexed="64"/>
      </top>
      <bottom style="medium">
        <color indexed="64"/>
      </bottom>
      <diagonal/>
    </border>
    <border>
      <left/>
      <right style="thick">
        <color indexed="64"/>
      </right>
      <top style="medium">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top/>
      <bottom style="thick">
        <color indexed="64"/>
      </bottom>
      <diagonal/>
    </border>
    <border>
      <left/>
      <right/>
      <top style="thin">
        <color indexed="64"/>
      </top>
      <bottom style="thick">
        <color indexed="64"/>
      </bottom>
      <diagonal/>
    </border>
    <border>
      <left/>
      <right/>
      <top/>
      <bottom style="thick">
        <color indexed="64"/>
      </bottom>
      <diagonal/>
    </border>
    <border>
      <left/>
      <right style="thick">
        <color indexed="64"/>
      </right>
      <top style="thin">
        <color indexed="64"/>
      </top>
      <bottom style="thick">
        <color indexed="64"/>
      </bottom>
      <diagonal/>
    </border>
  </borders>
  <cellStyleXfs count="1">
    <xf numFmtId="0" fontId="0" fillId="0" borderId="0"/>
  </cellStyleXfs>
  <cellXfs count="89">
    <xf numFmtId="0" fontId="0" fillId="0" borderId="0" xfId="0"/>
    <xf numFmtId="49" fontId="5" fillId="0" borderId="1" xfId="0" quotePrefix="1" applyNumberFormat="1" applyFont="1" applyBorder="1" applyAlignment="1">
      <alignment horizontal="right" wrapText="1" indent="1" readingOrder="2"/>
    </xf>
    <xf numFmtId="0" fontId="4" fillId="0" borderId="1" xfId="0" applyFont="1" applyBorder="1" applyAlignment="1">
      <alignment horizontal="center"/>
    </xf>
    <xf numFmtId="0" fontId="0" fillId="0" borderId="1" xfId="0" applyBorder="1" applyAlignment="1">
      <alignment horizontal="center"/>
    </xf>
    <xf numFmtId="3" fontId="2" fillId="3" borderId="2" xfId="0" applyNumberFormat="1" applyFont="1" applyFill="1" applyBorder="1" applyAlignment="1">
      <alignment horizontal="center" vertical="top"/>
    </xf>
    <xf numFmtId="2"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xf>
    <xf numFmtId="0" fontId="7" fillId="3" borderId="0" xfId="0" applyFont="1" applyFill="1" applyAlignment="1">
      <alignment horizontal="center"/>
    </xf>
    <xf numFmtId="0" fontId="1" fillId="3" borderId="0" xfId="0" applyFont="1" applyFill="1" applyAlignment="1">
      <alignment horizontal="center"/>
    </xf>
    <xf numFmtId="49" fontId="2" fillId="3" borderId="2" xfId="0" quotePrefix="1" applyNumberFormat="1" applyFont="1" applyFill="1" applyBorder="1" applyAlignment="1">
      <alignment horizontal="right" vertical="top" wrapText="1" readingOrder="2"/>
    </xf>
    <xf numFmtId="0" fontId="2" fillId="3" borderId="2" xfId="0" applyFont="1" applyFill="1" applyBorder="1" applyAlignment="1">
      <alignment vertical="top"/>
    </xf>
    <xf numFmtId="0" fontId="2" fillId="3" borderId="0" xfId="0" applyFont="1" applyFill="1" applyAlignment="1">
      <alignment horizontal="center"/>
    </xf>
    <xf numFmtId="49" fontId="0" fillId="0" borderId="1" xfId="0" quotePrefix="1" applyNumberFormat="1" applyBorder="1" applyAlignment="1">
      <alignment horizontal="right" wrapText="1" indent="1" readingOrder="2"/>
    </xf>
    <xf numFmtId="49" fontId="0" fillId="0" borderId="0" xfId="0" applyNumberFormat="1" applyAlignment="1">
      <alignment horizontal="right" wrapText="1" readingOrder="2"/>
    </xf>
    <xf numFmtId="3" fontId="0" fillId="0" borderId="0" xfId="0" applyNumberFormat="1" applyAlignment="1">
      <alignment horizontal="center"/>
    </xf>
    <xf numFmtId="49" fontId="6" fillId="0" borderId="1" xfId="0" quotePrefix="1" applyNumberFormat="1" applyFont="1" applyBorder="1" applyAlignment="1">
      <alignment horizontal="left" wrapText="1" indent="1" readingOrder="2"/>
    </xf>
    <xf numFmtId="0" fontId="3" fillId="0" borderId="1" xfId="0" quotePrefix="1" applyFont="1" applyBorder="1" applyAlignment="1">
      <alignment wrapText="1"/>
    </xf>
    <xf numFmtId="3" fontId="0" fillId="4" borderId="1" xfId="0" applyNumberFormat="1" applyFill="1" applyBorder="1" applyAlignment="1" applyProtection="1">
      <alignment horizontal="center"/>
      <protection locked="0"/>
    </xf>
    <xf numFmtId="0" fontId="10" fillId="0" borderId="1" xfId="0" applyFont="1" applyBorder="1" applyAlignment="1">
      <alignment horizontal="center"/>
    </xf>
    <xf numFmtId="0" fontId="11" fillId="0" borderId="1" xfId="0" applyFont="1" applyBorder="1" applyAlignment="1">
      <alignment horizontal="center"/>
    </xf>
    <xf numFmtId="0" fontId="0" fillId="0" borderId="0" xfId="0" applyProtection="1">
      <protection locked="0"/>
    </xf>
    <xf numFmtId="3" fontId="8" fillId="0" borderId="1" xfId="0" quotePrefix="1" applyNumberFormat="1" applyFont="1" applyBorder="1" applyAlignment="1">
      <alignment horizontal="right" indent="1"/>
    </xf>
    <xf numFmtId="49" fontId="0" fillId="0" borderId="1" xfId="0" applyNumberFormat="1" applyBorder="1" applyAlignment="1">
      <alignment horizontal="right" wrapText="1" indent="1" readingOrder="2"/>
    </xf>
    <xf numFmtId="49" fontId="7" fillId="3" borderId="5" xfId="0" applyNumberFormat="1" applyFont="1" applyFill="1" applyBorder="1" applyAlignment="1">
      <alignment horizontal="right" wrapText="1" readingOrder="2"/>
    </xf>
    <xf numFmtId="0" fontId="7" fillId="3" borderId="5" xfId="0" applyFont="1" applyFill="1" applyBorder="1"/>
    <xf numFmtId="3" fontId="7" fillId="3" borderId="5" xfId="0" applyNumberFormat="1" applyFont="1" applyFill="1" applyBorder="1" applyAlignment="1">
      <alignment horizontal="center"/>
    </xf>
    <xf numFmtId="49" fontId="7" fillId="3" borderId="7" xfId="0" quotePrefix="1" applyNumberFormat="1" applyFont="1" applyFill="1" applyBorder="1" applyAlignment="1">
      <alignment wrapText="1" readingOrder="2"/>
    </xf>
    <xf numFmtId="3" fontId="2" fillId="3" borderId="18" xfId="0" applyNumberFormat="1" applyFont="1" applyFill="1" applyBorder="1" applyAlignment="1">
      <alignment horizontal="center" vertical="top"/>
    </xf>
    <xf numFmtId="3" fontId="0" fillId="0" borderId="15" xfId="0" applyNumberFormat="1" applyBorder="1" applyAlignment="1">
      <alignment horizontal="center"/>
    </xf>
    <xf numFmtId="0" fontId="3" fillId="0" borderId="15" xfId="0" quotePrefix="1" applyFont="1" applyBorder="1" applyAlignment="1">
      <alignment wrapText="1"/>
    </xf>
    <xf numFmtId="3" fontId="5" fillId="0" borderId="15" xfId="0" applyNumberFormat="1" applyFont="1" applyBorder="1" applyAlignment="1">
      <alignment horizontal="center"/>
    </xf>
    <xf numFmtId="3" fontId="5" fillId="0" borderId="21" xfId="0" applyNumberFormat="1" applyFont="1" applyBorder="1" applyAlignment="1">
      <alignment horizontal="center"/>
    </xf>
    <xf numFmtId="3" fontId="6" fillId="0" borderId="18" xfId="0" applyNumberFormat="1" applyFont="1" applyBorder="1" applyAlignment="1">
      <alignment horizontal="center"/>
    </xf>
    <xf numFmtId="2" fontId="0" fillId="0" borderId="22" xfId="0" applyNumberFormat="1" applyBorder="1" applyAlignment="1">
      <alignment horizontal="center"/>
    </xf>
    <xf numFmtId="2" fontId="1" fillId="2" borderId="14" xfId="0" applyNumberFormat="1" applyFont="1" applyFill="1" applyBorder="1" applyAlignment="1">
      <alignment horizontal="center"/>
    </xf>
    <xf numFmtId="2" fontId="7" fillId="3" borderId="19" xfId="0" applyNumberFormat="1" applyFont="1" applyFill="1" applyBorder="1" applyAlignment="1">
      <alignment horizontal="center"/>
    </xf>
    <xf numFmtId="0" fontId="7" fillId="3" borderId="23" xfId="0" applyFont="1" applyFill="1" applyBorder="1"/>
    <xf numFmtId="2" fontId="9" fillId="3" borderId="17" xfId="0" applyNumberFormat="1" applyFont="1" applyFill="1" applyBorder="1" applyAlignment="1">
      <alignment horizontal="center"/>
    </xf>
    <xf numFmtId="1" fontId="7" fillId="3" borderId="17" xfId="0" applyNumberFormat="1" applyFont="1" applyFill="1" applyBorder="1" applyAlignment="1">
      <alignment horizontal="center"/>
    </xf>
    <xf numFmtId="49" fontId="7" fillId="3" borderId="25" xfId="0" quotePrefix="1" applyNumberFormat="1" applyFont="1" applyFill="1" applyBorder="1" applyAlignment="1">
      <alignment wrapText="1" readingOrder="2"/>
    </xf>
    <xf numFmtId="2" fontId="0" fillId="0" borderId="14" xfId="0" applyNumberFormat="1" applyBorder="1" applyAlignment="1">
      <alignment horizontal="center"/>
    </xf>
    <xf numFmtId="2" fontId="2" fillId="3" borderId="19" xfId="0" applyNumberFormat="1" applyFont="1" applyFill="1" applyBorder="1" applyAlignment="1">
      <alignment horizontal="center"/>
    </xf>
    <xf numFmtId="2" fontId="0" fillId="0" borderId="14" xfId="0" quotePrefix="1" applyNumberFormat="1" applyBorder="1" applyAlignment="1">
      <alignment horizontal="center"/>
    </xf>
    <xf numFmtId="2" fontId="0" fillId="0" borderId="19" xfId="0" applyNumberFormat="1" applyBorder="1" applyAlignment="1">
      <alignment horizontal="center"/>
    </xf>
    <xf numFmtId="0" fontId="0" fillId="0" borderId="20" xfId="0" applyBorder="1" applyAlignment="1">
      <alignment horizontal="center"/>
    </xf>
    <xf numFmtId="2" fontId="0" fillId="0" borderId="19" xfId="0" quotePrefix="1" applyNumberFormat="1" applyBorder="1" applyAlignment="1">
      <alignment horizontal="center"/>
    </xf>
    <xf numFmtId="0" fontId="0" fillId="0" borderId="19" xfId="0" applyBorder="1"/>
    <xf numFmtId="0" fontId="14" fillId="4" borderId="0" xfId="0" applyFont="1" applyFill="1" applyAlignment="1" applyProtection="1">
      <alignment horizontal="center" wrapText="1" readingOrder="2"/>
      <protection locked="0"/>
    </xf>
    <xf numFmtId="0" fontId="0" fillId="0" borderId="28" xfId="0" applyBorder="1"/>
    <xf numFmtId="49" fontId="0" fillId="0" borderId="29" xfId="0" applyNumberFormat="1" applyBorder="1" applyAlignment="1">
      <alignment horizontal="center" wrapText="1" readingOrder="2"/>
    </xf>
    <xf numFmtId="0" fontId="0" fillId="0" borderId="30" xfId="0" applyBorder="1" applyAlignment="1">
      <alignment horizontal="center"/>
    </xf>
    <xf numFmtId="49" fontId="1" fillId="2" borderId="10" xfId="0" applyNumberFormat="1" applyFont="1" applyFill="1" applyBorder="1" applyAlignment="1">
      <alignment horizontal="center" wrapText="1" readingOrder="2"/>
    </xf>
    <xf numFmtId="0" fontId="1" fillId="2" borderId="10" xfId="0" applyFont="1" applyFill="1" applyBorder="1" applyAlignment="1">
      <alignment horizontal="center"/>
    </xf>
    <xf numFmtId="0" fontId="1" fillId="2" borderId="10" xfId="0" applyFont="1" applyFill="1" applyBorder="1" applyAlignment="1">
      <alignment horizontal="center" wrapText="1"/>
    </xf>
    <xf numFmtId="3" fontId="1" fillId="2" borderId="10" xfId="0" quotePrefix="1" applyNumberFormat="1" applyFont="1" applyFill="1" applyBorder="1" applyAlignment="1">
      <alignment horizontal="center"/>
    </xf>
    <xf numFmtId="0" fontId="1" fillId="2" borderId="16" xfId="0" applyFont="1" applyFill="1" applyBorder="1" applyAlignment="1">
      <alignment horizontal="center"/>
    </xf>
    <xf numFmtId="49" fontId="7" fillId="0" borderId="0" xfId="0" applyNumberFormat="1" applyFont="1" applyAlignment="1">
      <alignment horizontal="left" wrapText="1" readingOrder="2"/>
    </xf>
    <xf numFmtId="49" fontId="15" fillId="0" borderId="1" xfId="0" quotePrefix="1" applyNumberFormat="1" applyFont="1" applyBorder="1" applyAlignment="1">
      <alignment horizontal="right" wrapText="1" indent="1" readingOrder="2"/>
    </xf>
    <xf numFmtId="0" fontId="16" fillId="0" borderId="1" xfId="0" applyFont="1" applyBorder="1" applyAlignment="1">
      <alignment horizontal="center"/>
    </xf>
    <xf numFmtId="3" fontId="17" fillId="0" borderId="1" xfId="0" quotePrefix="1" applyNumberFormat="1" applyFont="1" applyBorder="1" applyAlignment="1">
      <alignment horizontal="right" indent="1"/>
    </xf>
    <xf numFmtId="3" fontId="15" fillId="0" borderId="15" xfId="0" applyNumberFormat="1" applyFont="1" applyBorder="1" applyAlignment="1">
      <alignment horizontal="center"/>
    </xf>
    <xf numFmtId="0" fontId="13" fillId="4" borderId="6" xfId="0" applyFont="1" applyFill="1" applyBorder="1" applyAlignment="1" applyProtection="1">
      <alignment horizontal="center"/>
      <protection locked="0"/>
    </xf>
    <xf numFmtId="0" fontId="13" fillId="4" borderId="26" xfId="0" applyFont="1" applyFill="1" applyBorder="1" applyAlignment="1" applyProtection="1">
      <alignment horizontal="center"/>
      <protection locked="0"/>
    </xf>
    <xf numFmtId="0" fontId="0" fillId="0" borderId="29" xfId="0" applyBorder="1" applyAlignment="1">
      <alignment horizontal="center"/>
    </xf>
    <xf numFmtId="0" fontId="0" fillId="0" borderId="31" xfId="0" applyBorder="1" applyAlignment="1">
      <alignment horizontal="center"/>
    </xf>
    <xf numFmtId="49" fontId="12" fillId="0" borderId="11" xfId="0" quotePrefix="1" applyNumberFormat="1" applyFont="1" applyBorder="1" applyAlignment="1">
      <alignment horizontal="center" vertical="center" wrapText="1" readingOrder="2"/>
    </xf>
    <xf numFmtId="49" fontId="12" fillId="0" borderId="12" xfId="0" quotePrefix="1" applyNumberFormat="1" applyFont="1" applyBorder="1" applyAlignment="1">
      <alignment horizontal="center" vertical="center" wrapText="1" readingOrder="2"/>
    </xf>
    <xf numFmtId="49" fontId="12" fillId="0" borderId="13" xfId="0" quotePrefix="1" applyNumberFormat="1" applyFont="1" applyBorder="1" applyAlignment="1">
      <alignment horizontal="center" vertical="center" wrapText="1" readingOrder="2"/>
    </xf>
    <xf numFmtId="0" fontId="4" fillId="0" borderId="3" xfId="0" applyFont="1" applyBorder="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9" fontId="4" fillId="0" borderId="3" xfId="0" quotePrefix="1" applyNumberFormat="1" applyFont="1" applyBorder="1" applyAlignment="1">
      <alignment horizontal="left" readingOrder="1"/>
    </xf>
    <xf numFmtId="0" fontId="4" fillId="0" borderId="2" xfId="0" applyFont="1" applyBorder="1" applyAlignment="1">
      <alignment horizontal="left" readingOrder="1"/>
    </xf>
    <xf numFmtId="0" fontId="4" fillId="0" borderId="4" xfId="0" applyFont="1" applyBorder="1" applyAlignment="1">
      <alignment horizontal="left" readingOrder="1"/>
    </xf>
    <xf numFmtId="49" fontId="3" fillId="3" borderId="3" xfId="0" quotePrefix="1" applyNumberFormat="1" applyFont="1" applyFill="1" applyBorder="1" applyAlignment="1">
      <alignment horizontal="center" wrapText="1"/>
    </xf>
    <xf numFmtId="49" fontId="3" fillId="3" borderId="2" xfId="0" quotePrefix="1" applyNumberFormat="1" applyFont="1" applyFill="1" applyBorder="1" applyAlignment="1">
      <alignment horizontal="center" wrapText="1"/>
    </xf>
    <xf numFmtId="49" fontId="3" fillId="3" borderId="27" xfId="0" quotePrefix="1" applyNumberFormat="1" applyFont="1" applyFill="1" applyBorder="1" applyAlignment="1">
      <alignment horizontal="center" wrapText="1"/>
    </xf>
    <xf numFmtId="49" fontId="3" fillId="3" borderId="3" xfId="0" quotePrefix="1" applyNumberFormat="1" applyFont="1" applyFill="1" applyBorder="1" applyAlignment="1">
      <alignment horizontal="right" wrapText="1"/>
    </xf>
    <xf numFmtId="49" fontId="3" fillId="3" borderId="2" xfId="0" quotePrefix="1" applyNumberFormat="1" applyFont="1" applyFill="1" applyBorder="1" applyAlignment="1">
      <alignment horizontal="right" wrapText="1"/>
    </xf>
    <xf numFmtId="49" fontId="3" fillId="3" borderId="27" xfId="0" quotePrefix="1" applyNumberFormat="1" applyFont="1" applyFill="1" applyBorder="1" applyAlignment="1">
      <alignment horizontal="right" wrapText="1"/>
    </xf>
    <xf numFmtId="49" fontId="3" fillId="3" borderId="8" xfId="0" quotePrefix="1" applyNumberFormat="1" applyFont="1" applyFill="1" applyBorder="1" applyAlignment="1">
      <alignment horizontal="right" wrapText="1" indent="1"/>
    </xf>
    <xf numFmtId="49" fontId="3" fillId="3" borderId="9" xfId="0" quotePrefix="1" applyNumberFormat="1" applyFont="1" applyFill="1" applyBorder="1" applyAlignment="1">
      <alignment horizontal="right" wrapText="1" indent="1"/>
    </xf>
    <xf numFmtId="49" fontId="3" fillId="3" borderId="24" xfId="0" quotePrefix="1" applyNumberFormat="1" applyFont="1" applyFill="1" applyBorder="1" applyAlignment="1">
      <alignment horizontal="right" wrapText="1" indent="1"/>
    </xf>
    <xf numFmtId="49" fontId="3" fillId="3" borderId="8" xfId="0" quotePrefix="1" applyNumberFormat="1" applyFont="1" applyFill="1" applyBorder="1" applyAlignment="1">
      <alignment horizontal="right" vertical="top" wrapText="1" indent="1"/>
    </xf>
    <xf numFmtId="49" fontId="3" fillId="3" borderId="9" xfId="0" quotePrefix="1" applyNumberFormat="1" applyFont="1" applyFill="1" applyBorder="1" applyAlignment="1">
      <alignment horizontal="right" vertical="top" wrapText="1" indent="1"/>
    </xf>
    <xf numFmtId="49" fontId="3" fillId="3" borderId="24" xfId="0" quotePrefix="1" applyNumberFormat="1" applyFont="1" applyFill="1" applyBorder="1" applyAlignment="1">
      <alignment horizontal="right" vertical="top" wrapText="1" indent="1"/>
    </xf>
    <xf numFmtId="49" fontId="7" fillId="3" borderId="6" xfId="0" quotePrefix="1" applyNumberFormat="1" applyFont="1" applyFill="1" applyBorder="1" applyAlignment="1">
      <alignment horizontal="center" wrapText="1" readingOrder="2"/>
    </xf>
    <xf numFmtId="49" fontId="7" fillId="3" borderId="26" xfId="0" quotePrefix="1" applyNumberFormat="1" applyFont="1" applyFill="1" applyBorder="1" applyAlignment="1">
      <alignment horizontal="center" wrapText="1" readingOrder="2"/>
    </xf>
  </cellXfs>
  <cellStyles count="1">
    <cellStyle name="Normal" xfId="0" builtinId="0"/>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F95"/>
  <sheetViews>
    <sheetView rightToLeft="1" tabSelected="1" zoomScaleNormal="100" zoomScaleSheetLayoutView="100" workbookViewId="0">
      <pane xSplit="6" ySplit="2" topLeftCell="G3" activePane="bottomRight" state="frozen"/>
      <selection pane="topRight" activeCell="Q1" sqref="Q1"/>
      <selection pane="bottomLeft" activeCell="A3" sqref="A3"/>
      <selection pane="bottomRight" activeCell="E11" sqref="E11"/>
    </sheetView>
  </sheetViews>
  <sheetFormatPr defaultColWidth="9" defaultRowHeight="15" x14ac:dyDescent="0.25"/>
  <cols>
    <col min="1" max="1" width="5.85546875" style="5" customWidth="1"/>
    <col min="2" max="2" width="70.28515625" style="14" customWidth="1"/>
    <col min="3" max="3" width="5.42578125" style="6" customWidth="1"/>
    <col min="4" max="4" width="7.140625" style="6" customWidth="1"/>
    <col min="5" max="5" width="12.140625" style="15" customWidth="1"/>
    <col min="6" max="6" width="12.85546875" style="6" customWidth="1"/>
  </cols>
  <sheetData>
    <row r="1" spans="1:6" ht="22.5" thickTop="1" thickBot="1" x14ac:dyDescent="0.3">
      <c r="A1" s="34"/>
      <c r="B1" s="66" t="s">
        <v>98</v>
      </c>
      <c r="C1" s="67"/>
      <c r="D1" s="67"/>
      <c r="E1" s="67"/>
      <c r="F1" s="68"/>
    </row>
    <row r="2" spans="1:6" s="7" customFormat="1" ht="32.25" thickTop="1" x14ac:dyDescent="0.25">
      <c r="A2" s="35" t="s">
        <v>0</v>
      </c>
      <c r="B2" s="52" t="s">
        <v>2</v>
      </c>
      <c r="C2" s="53" t="s">
        <v>1</v>
      </c>
      <c r="D2" s="54" t="s">
        <v>6</v>
      </c>
      <c r="E2" s="55" t="s">
        <v>5</v>
      </c>
      <c r="F2" s="56" t="s">
        <v>3</v>
      </c>
    </row>
    <row r="3" spans="1:6" s="8" customFormat="1" ht="19.5" thickBot="1" x14ac:dyDescent="0.35">
      <c r="A3" s="36"/>
      <c r="B3" s="24" t="s">
        <v>4</v>
      </c>
      <c r="C3" s="25"/>
      <c r="D3" s="25"/>
      <c r="E3" s="26"/>
      <c r="F3" s="37"/>
    </row>
    <row r="4" spans="1:6" s="9" customFormat="1" ht="16.5" thickBot="1" x14ac:dyDescent="0.3">
      <c r="A4" s="38" t="s">
        <v>18</v>
      </c>
      <c r="B4" s="81" t="s">
        <v>47</v>
      </c>
      <c r="C4" s="82"/>
      <c r="D4" s="82"/>
      <c r="E4" s="82"/>
      <c r="F4" s="83"/>
    </row>
    <row r="5" spans="1:6" s="9" customFormat="1" ht="33" customHeight="1" thickBot="1" x14ac:dyDescent="0.3">
      <c r="A5" s="38" t="s">
        <v>18</v>
      </c>
      <c r="B5" s="84" t="s">
        <v>9</v>
      </c>
      <c r="C5" s="85"/>
      <c r="D5" s="85"/>
      <c r="E5" s="85"/>
      <c r="F5" s="86"/>
    </row>
    <row r="6" spans="1:6" s="9" customFormat="1" ht="31.5" customHeight="1" thickBot="1" x14ac:dyDescent="0.3">
      <c r="A6" s="38" t="s">
        <v>18</v>
      </c>
      <c r="B6" s="84" t="s">
        <v>38</v>
      </c>
      <c r="C6" s="85"/>
      <c r="D6" s="85"/>
      <c r="E6" s="85"/>
      <c r="F6" s="86"/>
    </row>
    <row r="7" spans="1:6" s="9" customFormat="1" ht="16.5" thickBot="1" x14ac:dyDescent="0.3">
      <c r="A7" s="38" t="s">
        <v>18</v>
      </c>
      <c r="B7" s="84" t="s">
        <v>10</v>
      </c>
      <c r="C7" s="85"/>
      <c r="D7" s="85"/>
      <c r="E7" s="85"/>
      <c r="F7" s="86"/>
    </row>
    <row r="8" spans="1:6" s="9" customFormat="1" ht="16.5" thickBot="1" x14ac:dyDescent="0.3">
      <c r="A8" s="38" t="s">
        <v>18</v>
      </c>
      <c r="B8" s="84" t="s">
        <v>20</v>
      </c>
      <c r="C8" s="85"/>
      <c r="D8" s="85"/>
      <c r="E8" s="85"/>
      <c r="F8" s="86"/>
    </row>
    <row r="9" spans="1:6" s="9" customFormat="1" ht="35.25" customHeight="1" thickBot="1" x14ac:dyDescent="0.3">
      <c r="A9" s="38" t="s">
        <v>18</v>
      </c>
      <c r="B9" s="84" t="s">
        <v>37</v>
      </c>
      <c r="C9" s="85"/>
      <c r="D9" s="85"/>
      <c r="E9" s="85"/>
      <c r="F9" s="86"/>
    </row>
    <row r="10" spans="1:6" s="8" customFormat="1" ht="18.75" x14ac:dyDescent="0.3">
      <c r="A10" s="39">
        <v>1</v>
      </c>
      <c r="B10" s="27" t="s">
        <v>42</v>
      </c>
      <c r="C10" s="27"/>
      <c r="D10" s="27"/>
      <c r="E10" s="27"/>
      <c r="F10" s="40"/>
    </row>
    <row r="11" spans="1:6" x14ac:dyDescent="0.25">
      <c r="A11" s="41">
        <v>1.01</v>
      </c>
      <c r="B11" s="13" t="s">
        <v>99</v>
      </c>
      <c r="C11" s="19">
        <v>1</v>
      </c>
      <c r="D11" s="3" t="s">
        <v>7</v>
      </c>
      <c r="E11" s="18"/>
      <c r="F11" s="29">
        <f>E11*C11</f>
        <v>0</v>
      </c>
    </row>
    <row r="12" spans="1:6" ht="45" x14ac:dyDescent="0.25">
      <c r="A12" s="41">
        <v>1.02</v>
      </c>
      <c r="B12" s="13" t="s">
        <v>55</v>
      </c>
      <c r="C12" s="19">
        <v>1</v>
      </c>
      <c r="D12" s="3" t="s">
        <v>7</v>
      </c>
      <c r="E12" s="18"/>
      <c r="F12" s="29">
        <f>E12*C12</f>
        <v>0</v>
      </c>
    </row>
    <row r="13" spans="1:6" x14ac:dyDescent="0.25">
      <c r="A13" s="41">
        <v>1.03</v>
      </c>
      <c r="B13" s="13" t="s">
        <v>56</v>
      </c>
      <c r="C13" s="19">
        <v>10</v>
      </c>
      <c r="D13" s="3" t="s">
        <v>7</v>
      </c>
      <c r="E13" s="18"/>
      <c r="F13" s="29">
        <f t="shared" ref="F13:F25" si="0">E13*C13</f>
        <v>0</v>
      </c>
    </row>
    <row r="14" spans="1:6" x14ac:dyDescent="0.25">
      <c r="A14" s="41">
        <v>1.04</v>
      </c>
      <c r="B14" s="13" t="s">
        <v>57</v>
      </c>
      <c r="C14" s="19">
        <v>1</v>
      </c>
      <c r="D14" s="3" t="s">
        <v>7</v>
      </c>
      <c r="E14" s="18"/>
      <c r="F14" s="29">
        <f t="shared" ref="F14" si="1">E14*C14</f>
        <v>0</v>
      </c>
    </row>
    <row r="15" spans="1:6" x14ac:dyDescent="0.25">
      <c r="A15" s="41">
        <v>1.05</v>
      </c>
      <c r="B15" s="23" t="s">
        <v>60</v>
      </c>
      <c r="C15" s="19">
        <v>1</v>
      </c>
      <c r="D15" s="3" t="s">
        <v>7</v>
      </c>
      <c r="E15" s="18"/>
      <c r="F15" s="29">
        <f t="shared" si="0"/>
        <v>0</v>
      </c>
    </row>
    <row r="16" spans="1:6" x14ac:dyDescent="0.25">
      <c r="A16" s="41">
        <v>1.06</v>
      </c>
      <c r="B16" s="13" t="s">
        <v>58</v>
      </c>
      <c r="C16" s="19">
        <v>2</v>
      </c>
      <c r="D16" s="3" t="s">
        <v>7</v>
      </c>
      <c r="E16" s="18"/>
      <c r="F16" s="29">
        <f t="shared" si="0"/>
        <v>0</v>
      </c>
    </row>
    <row r="17" spans="1:6" x14ac:dyDescent="0.25">
      <c r="A17" s="41">
        <v>1.07</v>
      </c>
      <c r="B17" s="13" t="s">
        <v>59</v>
      </c>
      <c r="C17" s="19">
        <v>2</v>
      </c>
      <c r="D17" s="3" t="s">
        <v>7</v>
      </c>
      <c r="E17" s="18"/>
      <c r="F17" s="29">
        <f t="shared" si="0"/>
        <v>0</v>
      </c>
    </row>
    <row r="18" spans="1:6" x14ac:dyDescent="0.25">
      <c r="A18" s="41">
        <v>1.08</v>
      </c>
      <c r="B18" s="13" t="s">
        <v>82</v>
      </c>
      <c r="C18" s="19">
        <v>6</v>
      </c>
      <c r="D18" s="3" t="s">
        <v>7</v>
      </c>
      <c r="E18" s="18"/>
      <c r="F18" s="29">
        <f t="shared" si="0"/>
        <v>0</v>
      </c>
    </row>
    <row r="19" spans="1:6" x14ac:dyDescent="0.25">
      <c r="A19" s="41">
        <v>1.0900000000000001</v>
      </c>
      <c r="B19" s="13" t="s">
        <v>83</v>
      </c>
      <c r="C19" s="20">
        <v>6</v>
      </c>
      <c r="D19" s="3" t="s">
        <v>8</v>
      </c>
      <c r="E19" s="18"/>
      <c r="F19" s="29">
        <f>E19*C19</f>
        <v>0</v>
      </c>
    </row>
    <row r="20" spans="1:6" x14ac:dyDescent="0.25">
      <c r="A20" s="41">
        <v>1.1000000000000001</v>
      </c>
      <c r="B20" s="13" t="s">
        <v>61</v>
      </c>
      <c r="C20" s="20">
        <v>8</v>
      </c>
      <c r="D20" s="3" t="s">
        <v>8</v>
      </c>
      <c r="E20" s="18"/>
      <c r="F20" s="29">
        <f>E20*C20</f>
        <v>0</v>
      </c>
    </row>
    <row r="21" spans="1:6" x14ac:dyDescent="0.25">
      <c r="A21" s="41">
        <v>1.1100000000000001</v>
      </c>
      <c r="B21" s="13" t="s">
        <v>21</v>
      </c>
      <c r="C21" s="20">
        <v>1</v>
      </c>
      <c r="D21" s="3" t="s">
        <v>8</v>
      </c>
      <c r="E21" s="18"/>
      <c r="F21" s="29">
        <f>E21*C21</f>
        <v>0</v>
      </c>
    </row>
    <row r="22" spans="1:6" x14ac:dyDescent="0.25">
      <c r="A22" s="41">
        <v>1.1200000000000001</v>
      </c>
      <c r="B22" s="13" t="s">
        <v>93</v>
      </c>
      <c r="C22" s="19">
        <v>1</v>
      </c>
      <c r="D22" s="3" t="s">
        <v>7</v>
      </c>
      <c r="E22" s="18"/>
      <c r="F22" s="29">
        <f t="shared" ref="F22" si="2">E22*C22</f>
        <v>0</v>
      </c>
    </row>
    <row r="23" spans="1:6" ht="30" x14ac:dyDescent="0.25">
      <c r="A23" s="41">
        <v>1.1299999999999999</v>
      </c>
      <c r="B23" s="13" t="s">
        <v>94</v>
      </c>
      <c r="C23" s="19">
        <v>1</v>
      </c>
      <c r="D23" s="3" t="s">
        <v>7</v>
      </c>
      <c r="E23" s="18"/>
      <c r="F23" s="29">
        <f t="shared" ref="F23" si="3">E23*C23</f>
        <v>0</v>
      </c>
    </row>
    <row r="24" spans="1:6" ht="30" x14ac:dyDescent="0.25">
      <c r="A24" s="41">
        <v>1.1399999999999999</v>
      </c>
      <c r="B24" s="13" t="s">
        <v>95</v>
      </c>
      <c r="C24" s="19">
        <v>1</v>
      </c>
      <c r="D24" s="3" t="s">
        <v>7</v>
      </c>
      <c r="E24" s="18"/>
      <c r="F24" s="29">
        <f t="shared" ref="F24" si="4">E24*C24</f>
        <v>0</v>
      </c>
    </row>
    <row r="25" spans="1:6" ht="30.75" thickBot="1" x14ac:dyDescent="0.3">
      <c r="A25" s="41">
        <v>1.1499999999999999</v>
      </c>
      <c r="B25" s="13" t="s">
        <v>28</v>
      </c>
      <c r="C25" s="19">
        <v>1</v>
      </c>
      <c r="D25" s="3" t="s">
        <v>7</v>
      </c>
      <c r="E25" s="18"/>
      <c r="F25" s="29">
        <f t="shared" si="0"/>
        <v>0</v>
      </c>
    </row>
    <row r="26" spans="1:6" s="12" customFormat="1" ht="16.5" thickBot="1" x14ac:dyDescent="0.3">
      <c r="A26" s="42"/>
      <c r="B26" s="10" t="s">
        <v>39</v>
      </c>
      <c r="C26" s="11"/>
      <c r="D26" s="11"/>
      <c r="E26" s="4"/>
      <c r="F26" s="28">
        <f>SUM(F11:F25)</f>
        <v>0</v>
      </c>
    </row>
    <row r="27" spans="1:6" s="8" customFormat="1" ht="18.75" x14ac:dyDescent="0.3">
      <c r="A27" s="39">
        <v>2</v>
      </c>
      <c r="B27" s="87" t="s">
        <v>62</v>
      </c>
      <c r="C27" s="87"/>
      <c r="D27" s="87"/>
      <c r="E27" s="87"/>
      <c r="F27" s="88"/>
    </row>
    <row r="28" spans="1:6" ht="30" x14ac:dyDescent="0.25">
      <c r="A28" s="41">
        <v>2.0099999999999998</v>
      </c>
      <c r="B28" s="13" t="s">
        <v>63</v>
      </c>
      <c r="C28" s="19">
        <v>4</v>
      </c>
      <c r="D28" s="3" t="s">
        <v>7</v>
      </c>
      <c r="E28" s="18"/>
      <c r="F28" s="29">
        <f>E28*C28</f>
        <v>0</v>
      </c>
    </row>
    <row r="29" spans="1:6" ht="30" x14ac:dyDescent="0.25">
      <c r="A29" s="41">
        <v>2.02</v>
      </c>
      <c r="B29" s="13" t="s">
        <v>64</v>
      </c>
      <c r="C29" s="19">
        <v>3</v>
      </c>
      <c r="D29" s="3" t="s">
        <v>8</v>
      </c>
      <c r="E29" s="18"/>
      <c r="F29" s="29" t="s">
        <v>66</v>
      </c>
    </row>
    <row r="30" spans="1:6" ht="15.75" thickBot="1" x14ac:dyDescent="0.3">
      <c r="A30" s="41">
        <v>2.0299999999999998</v>
      </c>
      <c r="B30" s="13" t="s">
        <v>65</v>
      </c>
      <c r="C30" s="19">
        <v>90</v>
      </c>
      <c r="D30" s="3" t="s">
        <v>8</v>
      </c>
      <c r="E30" s="18"/>
      <c r="F30" s="29" t="s">
        <v>66</v>
      </c>
    </row>
    <row r="31" spans="1:6" s="8" customFormat="1" ht="19.5" thickBot="1" x14ac:dyDescent="0.35">
      <c r="A31" s="42"/>
      <c r="B31" s="10" t="s">
        <v>41</v>
      </c>
      <c r="C31" s="11"/>
      <c r="D31" s="11"/>
      <c r="E31" s="4"/>
      <c r="F31" s="28">
        <f>SUM(F28:F30)</f>
        <v>0</v>
      </c>
    </row>
    <row r="32" spans="1:6" s="9" customFormat="1" ht="18.75" x14ac:dyDescent="0.3">
      <c r="A32" s="39">
        <v>3</v>
      </c>
      <c r="B32" s="87" t="s">
        <v>44</v>
      </c>
      <c r="C32" s="87"/>
      <c r="D32" s="87"/>
      <c r="E32" s="87"/>
      <c r="F32" s="88"/>
    </row>
    <row r="33" spans="1:6" s="9" customFormat="1" ht="15.75" x14ac:dyDescent="0.25">
      <c r="A33" s="41">
        <v>3.01</v>
      </c>
      <c r="B33" s="75" t="s">
        <v>22</v>
      </c>
      <c r="C33" s="76"/>
      <c r="D33" s="76"/>
      <c r="E33" s="76"/>
      <c r="F33" s="77"/>
    </row>
    <row r="34" spans="1:6" x14ac:dyDescent="0.25">
      <c r="A34" s="41">
        <v>3.02</v>
      </c>
      <c r="B34" s="78" t="s">
        <v>16</v>
      </c>
      <c r="C34" s="79"/>
      <c r="D34" s="79"/>
      <c r="E34" s="79"/>
      <c r="F34" s="80"/>
    </row>
    <row r="35" spans="1:6" x14ac:dyDescent="0.25">
      <c r="A35" s="41">
        <v>3.03</v>
      </c>
      <c r="B35" s="13" t="s">
        <v>67</v>
      </c>
      <c r="C35" s="19">
        <v>10</v>
      </c>
      <c r="D35" s="3" t="s">
        <v>8</v>
      </c>
      <c r="E35" s="18"/>
      <c r="F35" s="29">
        <f t="shared" ref="F35:F39" si="5">E35*C35</f>
        <v>0</v>
      </c>
    </row>
    <row r="36" spans="1:6" x14ac:dyDescent="0.25">
      <c r="A36" s="41">
        <v>3.04</v>
      </c>
      <c r="B36" s="13" t="s">
        <v>68</v>
      </c>
      <c r="C36" s="19">
        <v>10</v>
      </c>
      <c r="D36" s="3" t="s">
        <v>8</v>
      </c>
      <c r="E36" s="18"/>
      <c r="F36" s="29">
        <f t="shared" ref="F36" si="6">E36*C36</f>
        <v>0</v>
      </c>
    </row>
    <row r="37" spans="1:6" x14ac:dyDescent="0.25">
      <c r="A37" s="41">
        <v>3.05</v>
      </c>
      <c r="B37" s="13" t="s">
        <v>96</v>
      </c>
      <c r="C37" s="19">
        <v>34</v>
      </c>
      <c r="D37" s="3" t="s">
        <v>8</v>
      </c>
      <c r="E37" s="18"/>
      <c r="F37" s="29">
        <f t="shared" ref="F37" si="7">E37*C37</f>
        <v>0</v>
      </c>
    </row>
    <row r="38" spans="1:6" ht="30" x14ac:dyDescent="0.25">
      <c r="A38" s="41">
        <v>3.06</v>
      </c>
      <c r="B38" s="13" t="s">
        <v>97</v>
      </c>
      <c r="C38" s="19">
        <v>7</v>
      </c>
      <c r="D38" s="3" t="s">
        <v>8</v>
      </c>
      <c r="E38" s="18"/>
      <c r="F38" s="29">
        <f t="shared" ref="F38" si="8">E38*C38</f>
        <v>0</v>
      </c>
    </row>
    <row r="39" spans="1:6" x14ac:dyDescent="0.25">
      <c r="A39" s="41">
        <v>3.07</v>
      </c>
      <c r="B39" s="13" t="s">
        <v>35</v>
      </c>
      <c r="C39" s="20">
        <v>2</v>
      </c>
      <c r="D39" s="3" t="s">
        <v>8</v>
      </c>
      <c r="E39" s="18"/>
      <c r="F39" s="29">
        <f t="shared" si="5"/>
        <v>0</v>
      </c>
    </row>
    <row r="40" spans="1:6" x14ac:dyDescent="0.25">
      <c r="A40" s="41">
        <v>3.08</v>
      </c>
      <c r="B40" s="13" t="s">
        <v>69</v>
      </c>
      <c r="C40" s="19">
        <v>90</v>
      </c>
      <c r="D40" s="3" t="s">
        <v>7</v>
      </c>
      <c r="E40" s="18"/>
      <c r="F40" s="29">
        <f>E40*C40</f>
        <v>0</v>
      </c>
    </row>
    <row r="41" spans="1:6" ht="15.75" thickBot="1" x14ac:dyDescent="0.3">
      <c r="A41" s="41">
        <v>3.09</v>
      </c>
      <c r="B41" s="13" t="s">
        <v>81</v>
      </c>
      <c r="C41" s="19">
        <v>10</v>
      </c>
      <c r="D41" s="3" t="s">
        <v>7</v>
      </c>
      <c r="E41" s="18"/>
      <c r="F41" s="29">
        <f>E41*C41</f>
        <v>0</v>
      </c>
    </row>
    <row r="42" spans="1:6" s="9" customFormat="1" ht="16.5" thickBot="1" x14ac:dyDescent="0.3">
      <c r="A42" s="42"/>
      <c r="B42" s="10" t="s">
        <v>43</v>
      </c>
      <c r="C42" s="11"/>
      <c r="D42" s="11"/>
      <c r="E42" s="4"/>
      <c r="F42" s="28">
        <f>SUM(F35:F41)</f>
        <v>0</v>
      </c>
    </row>
    <row r="43" spans="1:6" ht="18.75" x14ac:dyDescent="0.3">
      <c r="A43" s="39">
        <v>4</v>
      </c>
      <c r="B43" s="17" t="s">
        <v>11</v>
      </c>
      <c r="C43" s="17"/>
      <c r="D43" s="17"/>
      <c r="E43" s="17"/>
      <c r="F43" s="30"/>
    </row>
    <row r="44" spans="1:6" x14ac:dyDescent="0.25">
      <c r="A44" s="43">
        <v>4.01</v>
      </c>
      <c r="B44" s="13" t="s">
        <v>34</v>
      </c>
      <c r="C44" s="19">
        <v>1</v>
      </c>
      <c r="D44" s="3" t="s">
        <v>8</v>
      </c>
      <c r="E44" s="18"/>
      <c r="F44" s="29">
        <f t="shared" ref="F44:F51" si="9">E44*C44</f>
        <v>0</v>
      </c>
    </row>
    <row r="45" spans="1:6" x14ac:dyDescent="0.25">
      <c r="A45" s="43">
        <v>4.0199999999999996</v>
      </c>
      <c r="B45" s="13" t="s">
        <v>26</v>
      </c>
      <c r="C45" s="19">
        <v>2</v>
      </c>
      <c r="D45" s="3" t="s">
        <v>8</v>
      </c>
      <c r="E45" s="18"/>
      <c r="F45" s="29">
        <f t="shared" ref="F45:F46" si="10">E45*C45</f>
        <v>0</v>
      </c>
    </row>
    <row r="46" spans="1:6" x14ac:dyDescent="0.25">
      <c r="A46" s="43">
        <v>4.03</v>
      </c>
      <c r="B46" s="13" t="s">
        <v>73</v>
      </c>
      <c r="C46" s="19">
        <v>1</v>
      </c>
      <c r="D46" s="3" t="s">
        <v>7</v>
      </c>
      <c r="E46" s="18"/>
      <c r="F46" s="29">
        <f t="shared" si="10"/>
        <v>0</v>
      </c>
    </row>
    <row r="47" spans="1:6" x14ac:dyDescent="0.25">
      <c r="A47" s="43">
        <v>4.04</v>
      </c>
      <c r="B47" s="13" t="s">
        <v>25</v>
      </c>
      <c r="C47" s="19">
        <v>2</v>
      </c>
      <c r="D47" s="3" t="s">
        <v>8</v>
      </c>
      <c r="E47" s="18"/>
      <c r="F47" s="29">
        <f t="shared" si="9"/>
        <v>0</v>
      </c>
    </row>
    <row r="48" spans="1:6" x14ac:dyDescent="0.25">
      <c r="A48" s="43">
        <v>4.05</v>
      </c>
      <c r="B48" s="13" t="s">
        <v>52</v>
      </c>
      <c r="C48" s="19">
        <f>C45</f>
        <v>2</v>
      </c>
      <c r="D48" s="3" t="s">
        <v>8</v>
      </c>
      <c r="E48" s="18"/>
      <c r="F48" s="29">
        <f t="shared" si="9"/>
        <v>0</v>
      </c>
    </row>
    <row r="49" spans="1:6" x14ac:dyDescent="0.25">
      <c r="A49" s="43">
        <v>4.0599999999999996</v>
      </c>
      <c r="B49" s="13" t="s">
        <v>51</v>
      </c>
      <c r="C49" s="20">
        <v>1</v>
      </c>
      <c r="D49" s="3" t="s">
        <v>8</v>
      </c>
      <c r="E49" s="18"/>
      <c r="F49" s="29">
        <f t="shared" si="9"/>
        <v>0</v>
      </c>
    </row>
    <row r="50" spans="1:6" x14ac:dyDescent="0.25">
      <c r="A50" s="43">
        <v>4.07</v>
      </c>
      <c r="B50" s="23" t="s">
        <v>53</v>
      </c>
      <c r="C50" s="20">
        <v>1</v>
      </c>
      <c r="D50" s="3" t="s">
        <v>8</v>
      </c>
      <c r="E50" s="18"/>
      <c r="F50" s="29">
        <f t="shared" ref="F50" si="11">E50*C50</f>
        <v>0</v>
      </c>
    </row>
    <row r="51" spans="1:6" x14ac:dyDescent="0.25">
      <c r="A51" s="43">
        <v>4.08</v>
      </c>
      <c r="B51" s="23" t="s">
        <v>54</v>
      </c>
      <c r="C51" s="20">
        <v>1</v>
      </c>
      <c r="D51" s="3" t="s">
        <v>8</v>
      </c>
      <c r="E51" s="18"/>
      <c r="F51" s="29">
        <f t="shared" si="9"/>
        <v>0</v>
      </c>
    </row>
    <row r="52" spans="1:6" ht="30" x14ac:dyDescent="0.25">
      <c r="A52" s="43">
        <v>4.09</v>
      </c>
      <c r="B52" s="13" t="s">
        <v>72</v>
      </c>
      <c r="C52" s="20">
        <v>1</v>
      </c>
      <c r="D52" s="3" t="s">
        <v>7</v>
      </c>
      <c r="E52" s="18"/>
      <c r="F52" s="29">
        <f>E52*C52</f>
        <v>0</v>
      </c>
    </row>
    <row r="53" spans="1:6" s="12" customFormat="1" ht="15.75" x14ac:dyDescent="0.25">
      <c r="A53" s="43">
        <v>4.0999999999999996</v>
      </c>
      <c r="B53" s="13" t="s">
        <v>40</v>
      </c>
      <c r="C53" s="20">
        <v>1</v>
      </c>
      <c r="D53" s="3" t="s">
        <v>7</v>
      </c>
      <c r="E53" s="18"/>
      <c r="F53" s="29">
        <f>E53*C53</f>
        <v>0</v>
      </c>
    </row>
    <row r="54" spans="1:6" s="12" customFormat="1" ht="15.75" x14ac:dyDescent="0.25">
      <c r="A54" s="43">
        <v>4.1100000000000003</v>
      </c>
      <c r="B54" s="13" t="s">
        <v>74</v>
      </c>
      <c r="C54" s="20">
        <v>1</v>
      </c>
      <c r="D54" s="3" t="s">
        <v>7</v>
      </c>
      <c r="E54" s="18"/>
      <c r="F54" s="29">
        <f t="shared" ref="F54:F60" si="12">E54*C54</f>
        <v>0</v>
      </c>
    </row>
    <row r="55" spans="1:6" s="12" customFormat="1" ht="15.75" x14ac:dyDescent="0.25">
      <c r="A55" s="43">
        <v>4.12</v>
      </c>
      <c r="B55" s="13" t="s">
        <v>75</v>
      </c>
      <c r="C55" s="20">
        <v>1</v>
      </c>
      <c r="D55" s="3" t="s">
        <v>7</v>
      </c>
      <c r="E55" s="18"/>
      <c r="F55" s="29">
        <f t="shared" si="12"/>
        <v>0</v>
      </c>
    </row>
    <row r="56" spans="1:6" s="12" customFormat="1" ht="15.75" x14ac:dyDescent="0.25">
      <c r="A56" s="43">
        <v>4.13</v>
      </c>
      <c r="B56" s="13" t="s">
        <v>76</v>
      </c>
      <c r="C56" s="20">
        <v>1</v>
      </c>
      <c r="D56" s="3" t="s">
        <v>7</v>
      </c>
      <c r="E56" s="18"/>
      <c r="F56" s="29">
        <f t="shared" si="12"/>
        <v>0</v>
      </c>
    </row>
    <row r="57" spans="1:6" s="12" customFormat="1" ht="15.75" x14ac:dyDescent="0.25">
      <c r="A57" s="43">
        <v>4.1399999999999997</v>
      </c>
      <c r="B57" s="13" t="s">
        <v>77</v>
      </c>
      <c r="C57" s="20">
        <v>1</v>
      </c>
      <c r="D57" s="3" t="s">
        <v>7</v>
      </c>
      <c r="E57" s="18"/>
      <c r="F57" s="29">
        <f t="shared" si="12"/>
        <v>0</v>
      </c>
    </row>
    <row r="58" spans="1:6" s="12" customFormat="1" ht="15.75" x14ac:dyDescent="0.25">
      <c r="A58" s="43">
        <v>4.1500000000000004</v>
      </c>
      <c r="B58" s="13" t="s">
        <v>78</v>
      </c>
      <c r="C58" s="20">
        <v>1</v>
      </c>
      <c r="D58" s="3" t="s">
        <v>8</v>
      </c>
      <c r="E58" s="18"/>
      <c r="F58" s="29">
        <f t="shared" si="12"/>
        <v>0</v>
      </c>
    </row>
    <row r="59" spans="1:6" s="12" customFormat="1" ht="15.75" x14ac:dyDescent="0.25">
      <c r="A59" s="43">
        <v>4.16</v>
      </c>
      <c r="B59" s="13" t="s">
        <v>79</v>
      </c>
      <c r="C59" s="20">
        <v>1</v>
      </c>
      <c r="D59" s="3" t="s">
        <v>8</v>
      </c>
      <c r="E59" s="18"/>
      <c r="F59" s="29">
        <f t="shared" si="12"/>
        <v>0</v>
      </c>
    </row>
    <row r="60" spans="1:6" s="12" customFormat="1" ht="15.75" x14ac:dyDescent="0.25">
      <c r="A60" s="43">
        <v>4.17</v>
      </c>
      <c r="B60" s="13" t="s">
        <v>80</v>
      </c>
      <c r="C60" s="20">
        <v>1</v>
      </c>
      <c r="D60" s="3" t="s">
        <v>8</v>
      </c>
      <c r="E60" s="18"/>
      <c r="F60" s="29">
        <f t="shared" si="12"/>
        <v>0</v>
      </c>
    </row>
    <row r="61" spans="1:6" x14ac:dyDescent="0.25">
      <c r="A61" s="43">
        <v>4.18</v>
      </c>
      <c r="B61" s="13" t="s">
        <v>70</v>
      </c>
      <c r="C61" s="20">
        <v>1</v>
      </c>
      <c r="D61" s="3" t="s">
        <v>8</v>
      </c>
      <c r="E61" s="18"/>
      <c r="F61" s="29">
        <f t="shared" ref="F61:F62" si="13">E61*C61</f>
        <v>0</v>
      </c>
    </row>
    <row r="62" spans="1:6" x14ac:dyDescent="0.25">
      <c r="A62" s="43">
        <v>4.1900000000000004</v>
      </c>
      <c r="B62" s="13" t="s">
        <v>27</v>
      </c>
      <c r="C62" s="20">
        <v>1</v>
      </c>
      <c r="D62" s="3" t="s">
        <v>7</v>
      </c>
      <c r="E62" s="18"/>
      <c r="F62" s="29">
        <f t="shared" si="13"/>
        <v>0</v>
      </c>
    </row>
    <row r="63" spans="1:6" x14ac:dyDescent="0.25">
      <c r="A63" s="43">
        <v>4.2</v>
      </c>
      <c r="B63" s="13" t="s">
        <v>32</v>
      </c>
      <c r="C63" s="20">
        <v>500</v>
      </c>
      <c r="D63" s="3" t="s">
        <v>19</v>
      </c>
      <c r="E63" s="18"/>
      <c r="F63" s="29">
        <f t="shared" ref="F63:F64" si="14">E63*C63</f>
        <v>0</v>
      </c>
    </row>
    <row r="64" spans="1:6" x14ac:dyDescent="0.25">
      <c r="A64" s="43">
        <v>4.21</v>
      </c>
      <c r="B64" s="13" t="s">
        <v>33</v>
      </c>
      <c r="C64" s="20">
        <v>500</v>
      </c>
      <c r="D64" s="3" t="s">
        <v>19</v>
      </c>
      <c r="E64" s="18"/>
      <c r="F64" s="29">
        <f t="shared" si="14"/>
        <v>0</v>
      </c>
    </row>
    <row r="65" spans="1:6" x14ac:dyDescent="0.25">
      <c r="A65" s="43">
        <v>4.22</v>
      </c>
      <c r="B65" s="13" t="s">
        <v>85</v>
      </c>
      <c r="C65" s="20">
        <v>500</v>
      </c>
      <c r="D65" s="3" t="s">
        <v>19</v>
      </c>
      <c r="E65" s="18"/>
      <c r="F65" s="29">
        <f t="shared" ref="F65:F66" si="15">E65*C65</f>
        <v>0</v>
      </c>
    </row>
    <row r="66" spans="1:6" x14ac:dyDescent="0.25">
      <c r="A66" s="43">
        <v>4.2300000000000004</v>
      </c>
      <c r="B66" s="13" t="s">
        <v>86</v>
      </c>
      <c r="C66" s="20">
        <v>200</v>
      </c>
      <c r="D66" s="3" t="s">
        <v>19</v>
      </c>
      <c r="E66" s="18"/>
      <c r="F66" s="29">
        <f t="shared" si="15"/>
        <v>0</v>
      </c>
    </row>
    <row r="67" spans="1:6" ht="30" x14ac:dyDescent="0.25">
      <c r="A67" s="43">
        <v>4.24</v>
      </c>
      <c r="B67" s="13" t="s">
        <v>87</v>
      </c>
      <c r="C67" s="20">
        <v>50</v>
      </c>
      <c r="D67" s="3" t="s">
        <v>19</v>
      </c>
      <c r="E67" s="18"/>
      <c r="F67" s="29">
        <f t="shared" ref="F67" si="16">E67*C67</f>
        <v>0</v>
      </c>
    </row>
    <row r="68" spans="1:6" x14ac:dyDescent="0.25">
      <c r="A68" s="43">
        <v>4.25</v>
      </c>
      <c r="B68" s="13" t="s">
        <v>49</v>
      </c>
      <c r="C68" s="20">
        <v>1</v>
      </c>
      <c r="D68" s="3" t="s">
        <v>19</v>
      </c>
      <c r="E68" s="18"/>
      <c r="F68" s="29">
        <f>E68*C68</f>
        <v>0</v>
      </c>
    </row>
    <row r="69" spans="1:6" x14ac:dyDescent="0.25">
      <c r="A69" s="43">
        <v>4.26</v>
      </c>
      <c r="B69" s="13" t="s">
        <v>36</v>
      </c>
      <c r="C69" s="20">
        <v>1</v>
      </c>
      <c r="D69" s="3" t="s">
        <v>19</v>
      </c>
      <c r="E69" s="18"/>
      <c r="F69" s="29">
        <f>E69*C69</f>
        <v>0</v>
      </c>
    </row>
    <row r="70" spans="1:6" x14ac:dyDescent="0.25">
      <c r="A70" s="43">
        <v>4.2699999999999996</v>
      </c>
      <c r="B70" s="13" t="s">
        <v>48</v>
      </c>
      <c r="C70" s="20">
        <v>1</v>
      </c>
      <c r="D70" s="3" t="s">
        <v>19</v>
      </c>
      <c r="E70" s="18"/>
      <c r="F70" s="29">
        <f>E70*C70</f>
        <v>0</v>
      </c>
    </row>
    <row r="71" spans="1:6" ht="17.25" customHeight="1" x14ac:dyDescent="0.25">
      <c r="A71" s="43">
        <v>4.28</v>
      </c>
      <c r="B71" s="13" t="s">
        <v>50</v>
      </c>
      <c r="C71" s="20">
        <v>1</v>
      </c>
      <c r="D71" s="3" t="s">
        <v>19</v>
      </c>
      <c r="E71" s="18"/>
      <c r="F71" s="29">
        <f>E71*C71</f>
        <v>0</v>
      </c>
    </row>
    <row r="72" spans="1:6" x14ac:dyDescent="0.25">
      <c r="A72" s="43">
        <v>4.29</v>
      </c>
      <c r="B72" s="13" t="s">
        <v>71</v>
      </c>
      <c r="C72" s="20">
        <v>1</v>
      </c>
      <c r="D72" s="3" t="s">
        <v>19</v>
      </c>
      <c r="E72" s="18"/>
      <c r="F72" s="29">
        <f>E72*C72</f>
        <v>0</v>
      </c>
    </row>
    <row r="73" spans="1:6" x14ac:dyDescent="0.25">
      <c r="A73" s="43">
        <v>4.3</v>
      </c>
      <c r="B73" s="13" t="s">
        <v>31</v>
      </c>
      <c r="C73" s="20">
        <v>50</v>
      </c>
      <c r="D73" s="3" t="s">
        <v>19</v>
      </c>
      <c r="E73" s="18"/>
      <c r="F73" s="29">
        <f t="shared" ref="F73" si="17">E73*C73</f>
        <v>0</v>
      </c>
    </row>
    <row r="74" spans="1:6" ht="30.75" thickBot="1" x14ac:dyDescent="0.3">
      <c r="A74" s="43">
        <v>4.3099999999999996</v>
      </c>
      <c r="B74" s="13" t="s">
        <v>84</v>
      </c>
      <c r="C74" s="20">
        <v>50</v>
      </c>
      <c r="D74" s="3" t="s">
        <v>8</v>
      </c>
      <c r="E74" s="18"/>
      <c r="F74" s="29">
        <f t="shared" ref="F74" si="18">E74*C74</f>
        <v>0</v>
      </c>
    </row>
    <row r="75" spans="1:6" ht="16.5" thickBot="1" x14ac:dyDescent="0.3">
      <c r="A75" s="42"/>
      <c r="B75" s="10" t="s">
        <v>14</v>
      </c>
      <c r="C75" s="11"/>
      <c r="D75" s="11"/>
      <c r="E75" s="4"/>
      <c r="F75" s="28">
        <f>SUM(F44:F74)</f>
        <v>0</v>
      </c>
    </row>
    <row r="76" spans="1:6" ht="18.75" x14ac:dyDescent="0.3">
      <c r="A76" s="39">
        <v>5</v>
      </c>
      <c r="B76" s="17" t="s">
        <v>88</v>
      </c>
      <c r="C76" s="17"/>
      <c r="D76" s="17"/>
      <c r="E76" s="17"/>
      <c r="F76" s="30"/>
    </row>
    <row r="77" spans="1:6" x14ac:dyDescent="0.25">
      <c r="A77" s="43">
        <v>5.01</v>
      </c>
      <c r="B77" s="13" t="s">
        <v>90</v>
      </c>
      <c r="C77" s="19">
        <v>2</v>
      </c>
      <c r="D77" s="3" t="s">
        <v>91</v>
      </c>
      <c r="E77" s="18"/>
      <c r="F77" s="29">
        <f t="shared" ref="F77:F78" si="19">E77*C77</f>
        <v>0</v>
      </c>
    </row>
    <row r="78" spans="1:6" ht="30.75" thickBot="1" x14ac:dyDescent="0.3">
      <c r="A78" s="43">
        <v>5.0199999999999996</v>
      </c>
      <c r="B78" s="13" t="s">
        <v>46</v>
      </c>
      <c r="C78" s="19">
        <v>5</v>
      </c>
      <c r="D78" s="3" t="s">
        <v>91</v>
      </c>
      <c r="E78" s="18"/>
      <c r="F78" s="29">
        <f t="shared" si="19"/>
        <v>0</v>
      </c>
    </row>
    <row r="79" spans="1:6" ht="16.5" thickBot="1" x14ac:dyDescent="0.3">
      <c r="A79" s="42"/>
      <c r="B79" s="10" t="s">
        <v>89</v>
      </c>
      <c r="C79" s="11"/>
      <c r="D79" s="11"/>
      <c r="E79" s="4"/>
      <c r="F79" s="28">
        <f>SUM(F48:F78)</f>
        <v>0</v>
      </c>
    </row>
    <row r="80" spans="1:6" x14ac:dyDescent="0.25">
      <c r="A80" s="44"/>
      <c r="F80" s="45"/>
    </row>
    <row r="81" spans="1:6" x14ac:dyDescent="0.25">
      <c r="A81" s="46"/>
      <c r="B81" s="1" t="s">
        <v>30</v>
      </c>
      <c r="C81" s="2"/>
      <c r="D81" s="2"/>
      <c r="E81" s="22" t="s">
        <v>17</v>
      </c>
      <c r="F81" s="31">
        <f>F26</f>
        <v>0</v>
      </c>
    </row>
    <row r="82" spans="1:6" x14ac:dyDescent="0.25">
      <c r="A82" s="46"/>
      <c r="B82" s="1" t="str">
        <f>B31</f>
        <v xml:space="preserve">סה"כ מערכת קיימות </v>
      </c>
      <c r="C82" s="2"/>
      <c r="D82" s="2"/>
      <c r="E82" s="22" t="s">
        <v>12</v>
      </c>
      <c r="F82" s="31">
        <f>F31</f>
        <v>0</v>
      </c>
    </row>
    <row r="83" spans="1:6" x14ac:dyDescent="0.25">
      <c r="A83" s="46"/>
      <c r="B83" s="1" t="s">
        <v>44</v>
      </c>
      <c r="C83" s="2"/>
      <c r="D83" s="2"/>
      <c r="E83" s="22" t="s">
        <v>13</v>
      </c>
      <c r="F83" s="31">
        <f>F42</f>
        <v>0</v>
      </c>
    </row>
    <row r="84" spans="1:6" x14ac:dyDescent="0.25">
      <c r="A84" s="46"/>
      <c r="B84" s="1" t="s">
        <v>11</v>
      </c>
      <c r="C84" s="2"/>
      <c r="D84" s="2"/>
      <c r="E84" s="22" t="s">
        <v>29</v>
      </c>
      <c r="F84" s="31">
        <f>F74</f>
        <v>0</v>
      </c>
    </row>
    <row r="85" spans="1:6" x14ac:dyDescent="0.25">
      <c r="A85" s="46"/>
      <c r="B85" s="58" t="s">
        <v>88</v>
      </c>
      <c r="C85" s="59"/>
      <c r="D85" s="59"/>
      <c r="E85" s="60" t="s">
        <v>92</v>
      </c>
      <c r="F85" s="61">
        <f>F79</f>
        <v>0</v>
      </c>
    </row>
    <row r="86" spans="1:6" s="21" customFormat="1" x14ac:dyDescent="0.25">
      <c r="A86" s="46"/>
      <c r="B86" s="16" t="s">
        <v>45</v>
      </c>
      <c r="C86" s="69"/>
      <c r="D86" s="70"/>
      <c r="E86" s="71"/>
      <c r="F86" s="31">
        <f>SUM(F81:F85)</f>
        <v>0</v>
      </c>
    </row>
    <row r="87" spans="1:6" ht="15.75" thickBot="1" x14ac:dyDescent="0.3">
      <c r="A87" s="46"/>
      <c r="B87" s="16" t="s">
        <v>23</v>
      </c>
      <c r="C87" s="72">
        <v>0.17</v>
      </c>
      <c r="D87" s="73"/>
      <c r="E87" s="74"/>
      <c r="F87" s="32">
        <f>F86*0.18</f>
        <v>0</v>
      </c>
    </row>
    <row r="88" spans="1:6" ht="15.75" thickBot="1" x14ac:dyDescent="0.3">
      <c r="A88" s="46"/>
      <c r="B88" s="16" t="s">
        <v>24</v>
      </c>
      <c r="C88" s="69"/>
      <c r="D88" s="70"/>
      <c r="E88" s="70"/>
      <c r="F88" s="33">
        <f>F87+F86</f>
        <v>0</v>
      </c>
    </row>
    <row r="89" spans="1:6" ht="21" x14ac:dyDescent="0.35">
      <c r="A89" s="47"/>
      <c r="B89" s="48"/>
      <c r="D89" s="62"/>
      <c r="E89" s="62"/>
      <c r="F89" s="63"/>
    </row>
    <row r="90" spans="1:6" ht="15.75" thickBot="1" x14ac:dyDescent="0.3">
      <c r="A90" s="49"/>
      <c r="B90" s="50"/>
      <c r="C90" s="51"/>
      <c r="D90" s="64" t="s">
        <v>15</v>
      </c>
      <c r="E90" s="64"/>
      <c r="F90" s="65"/>
    </row>
    <row r="91" spans="1:6" ht="15.75" thickTop="1" x14ac:dyDescent="0.25"/>
    <row r="93" spans="1:6" ht="18.75" x14ac:dyDescent="0.3">
      <c r="B93" s="57"/>
    </row>
    <row r="94" spans="1:6" ht="18.75" x14ac:dyDescent="0.3">
      <c r="B94" s="57"/>
    </row>
    <row r="95" spans="1:6" ht="18.75" x14ac:dyDescent="0.3">
      <c r="B95" s="57"/>
    </row>
  </sheetData>
  <sheetProtection algorithmName="SHA-512" hashValue="PzJpFrNVI0oJuO+G4B6LxJsB2mL023WPqnwKohuQr0eBHMW0v1RarL2ztcG1d4JOqvRzyKoGdPNwdumVfgcA0w==" saltValue="bCEJXLAymVPK/FnxUea76w==" spinCount="100000" sheet="1" selectLockedCells="1"/>
  <mergeCells count="16">
    <mergeCell ref="D89:F89"/>
    <mergeCell ref="D90:F90"/>
    <mergeCell ref="B1:F1"/>
    <mergeCell ref="C86:E86"/>
    <mergeCell ref="C87:E87"/>
    <mergeCell ref="C88:E88"/>
    <mergeCell ref="B33:F33"/>
    <mergeCell ref="B34:F34"/>
    <mergeCell ref="B4:F4"/>
    <mergeCell ref="B5:F5"/>
    <mergeCell ref="B6:F6"/>
    <mergeCell ref="B7:F7"/>
    <mergeCell ref="B8:F8"/>
    <mergeCell ref="B9:F9"/>
    <mergeCell ref="B27:F27"/>
    <mergeCell ref="B32:F32"/>
  </mergeCells>
  <pageMargins left="0.70866141732283472" right="0.70866141732283472" top="0.74803149606299213" bottom="0.74803149606299213" header="0.31496062992125984" footer="0.31496062992125984"/>
  <pageSetup paperSize="9" scale="71" orientation="landscape" r:id="rId1"/>
  <rowBreaks count="3" manualBreakCount="3">
    <brk id="30" max="9" man="1"/>
    <brk id="41" max="16383" man="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2</vt:i4>
      </vt:variant>
    </vt:vector>
  </HeadingPairs>
  <TitlesOfParts>
    <vt:vector size="3" baseType="lpstr">
      <vt:lpstr>שדרוג בר אילן כתב כמויות</vt:lpstr>
      <vt:lpstr>'שדרוג בר אילן כתב כמויות'!WPrint_Area_W</vt:lpstr>
      <vt:lpstr>'שדרוג בר אילן כתב כמויות'!WPrint_TitlesW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Eyal</dc:creator>
  <cp:lastModifiedBy>דוד שוורץ</cp:lastModifiedBy>
  <cp:lastPrinted>2024-11-27T11:13:30Z</cp:lastPrinted>
  <dcterms:created xsi:type="dcterms:W3CDTF">2013-04-14T15:05:03Z</dcterms:created>
  <dcterms:modified xsi:type="dcterms:W3CDTF">2024-12-24T12:38:40Z</dcterms:modified>
</cp:coreProperties>
</file>