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https://biu365-my.sharepoint.com/personal/schward_biu_ac_il/Documents/Documents/עבודה - בר-אילן/מכרזים/אגף תפעול/ביטחון בטיחות ואיכות הסביבה/שירותי גינון וחצרנות 2024/"/>
    </mc:Choice>
  </mc:AlternateContent>
  <xr:revisionPtr revIDLastSave="326" documentId="8_{A93A6878-7A04-47A3-9276-8E48BF7F348F}" xr6:coauthVersionLast="47" xr6:coauthVersionMax="47" xr10:uidLastSave="{53C0BDDA-BEDC-4F09-BCE5-824429F627D5}"/>
  <bookViews>
    <workbookView xWindow="-108" yWindow="-108" windowWidth="23256" windowHeight="12576" firstSheet="1" activeTab="1" xr2:uid="{DC459418-48CD-42E8-A550-54F7316F892F}"/>
  </bookViews>
  <sheets>
    <sheet name="גיליון נלווה מחיר לגינון" sheetId="6" r:id="rId1"/>
    <sheet name="עבודת גינון" sheetId="1" r:id="rId2"/>
    <sheet name="עבודת חצרנות" sheetId="7" r:id="rId3"/>
    <sheet name="ריכוז" sheetId="3" r:id="rId4"/>
    <sheet name="טבלת חישוב שכר עובדים" sheetId="5" r:id="rId5"/>
    <sheet name="חוות דעת אחזקת חצר-גינון" sheetId="4" r:id="rId6"/>
  </sheets>
  <definedNames>
    <definedName name="_xlnm.Print_Area" localSheetId="1">'עבודת גינון'!$A$1:$F$44</definedName>
    <definedName name="_xlnm.Print_Titles" localSheetId="4">'טבלת חישוב שכר עובדים'!$A:$A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5" l="1"/>
  <c r="J14" i="5"/>
  <c r="J13" i="5"/>
  <c r="J12" i="5"/>
  <c r="J11" i="5"/>
  <c r="J10" i="5"/>
  <c r="J9" i="5"/>
  <c r="J8" i="5"/>
  <c r="J7" i="5"/>
  <c r="J5" i="5"/>
  <c r="J4" i="5"/>
  <c r="H15" i="5"/>
  <c r="H14" i="5"/>
  <c r="H13" i="5"/>
  <c r="H12" i="5"/>
  <c r="H11" i="5"/>
  <c r="H10" i="5"/>
  <c r="H9" i="5"/>
  <c r="H8" i="5"/>
  <c r="H7" i="5"/>
  <c r="H5" i="5"/>
  <c r="H4" i="5"/>
  <c r="F15" i="5"/>
  <c r="F14" i="5"/>
  <c r="F13" i="5"/>
  <c r="F12" i="5"/>
  <c r="F11" i="5"/>
  <c r="F10" i="5"/>
  <c r="F9" i="5"/>
  <c r="F8" i="5"/>
  <c r="F7" i="5"/>
  <c r="F5" i="5"/>
  <c r="F4" i="5"/>
  <c r="D15" i="5"/>
  <c r="D14" i="5"/>
  <c r="D13" i="5"/>
  <c r="D12" i="5"/>
  <c r="D11" i="5"/>
  <c r="D10" i="5"/>
  <c r="D9" i="5"/>
  <c r="D8" i="5"/>
  <c r="D7" i="5"/>
  <c r="D5" i="5"/>
  <c r="D4" i="5"/>
  <c r="B4" i="5"/>
  <c r="B5" i="5"/>
  <c r="B7" i="5"/>
  <c r="B8" i="5"/>
  <c r="B9" i="5"/>
  <c r="B10" i="5"/>
  <c r="B11" i="5"/>
  <c r="B12" i="5"/>
  <c r="B13" i="5"/>
  <c r="B14" i="5"/>
  <c r="B15" i="5"/>
  <c r="F39" i="1"/>
  <c r="F35" i="1"/>
  <c r="F36" i="1"/>
  <c r="F37" i="1"/>
  <c r="F38" i="1"/>
  <c r="F40" i="1"/>
  <c r="F29" i="1"/>
  <c r="F17" i="1"/>
  <c r="F18" i="1"/>
  <c r="F19" i="1"/>
  <c r="F20" i="1"/>
  <c r="F21" i="1"/>
  <c r="F22" i="1"/>
  <c r="F23" i="1"/>
  <c r="F24" i="1"/>
  <c r="F25" i="1"/>
  <c r="F26" i="1"/>
  <c r="F27" i="1"/>
  <c r="F28" i="1"/>
  <c r="E8" i="1"/>
  <c r="F41" i="1" l="1"/>
  <c r="C7" i="3" s="1"/>
  <c r="C6" i="3"/>
  <c r="E5" i="1"/>
  <c r="E6" i="1"/>
  <c r="E7" i="1"/>
  <c r="E9" i="1"/>
  <c r="E40" i="7"/>
  <c r="E39" i="7"/>
  <c r="E38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E7" i="7"/>
  <c r="E6" i="7"/>
  <c r="H30" i="6"/>
  <c r="I21" i="6" s="1"/>
  <c r="H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F30" i="6"/>
  <c r="G25" i="6" s="1"/>
  <c r="F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D30" i="6"/>
  <c r="E26" i="6" s="1"/>
  <c r="B30" i="6"/>
  <c r="C26" i="6" s="1"/>
  <c r="D20" i="6"/>
  <c r="B20" i="6"/>
  <c r="E19" i="6"/>
  <c r="C19" i="6"/>
  <c r="E18" i="6"/>
  <c r="C18" i="6"/>
  <c r="E17" i="6"/>
  <c r="C17" i="6"/>
  <c r="E16" i="6"/>
  <c r="C16" i="6"/>
  <c r="E15" i="6"/>
  <c r="C15" i="6"/>
  <c r="E14" i="6"/>
  <c r="C14" i="6"/>
  <c r="E13" i="6"/>
  <c r="C13" i="6"/>
  <c r="E12" i="6"/>
  <c r="C12" i="6"/>
  <c r="E11" i="6"/>
  <c r="C11" i="6"/>
  <c r="E10" i="6"/>
  <c r="C10" i="6"/>
  <c r="E9" i="6"/>
  <c r="C9" i="6"/>
  <c r="E8" i="6"/>
  <c r="C8" i="6"/>
  <c r="E7" i="6"/>
  <c r="C7" i="6"/>
  <c r="E6" i="6"/>
  <c r="C6" i="6"/>
  <c r="E8" i="7" l="1"/>
  <c r="C13" i="3" s="1"/>
  <c r="E41" i="7"/>
  <c r="C15" i="3" s="1"/>
  <c r="F30" i="7"/>
  <c r="C14" i="3" s="1"/>
  <c r="C22" i="6"/>
  <c r="C29" i="6"/>
  <c r="G29" i="6"/>
  <c r="G28" i="6"/>
  <c r="G27" i="6"/>
  <c r="G24" i="6"/>
  <c r="E10" i="1"/>
  <c r="C23" i="6"/>
  <c r="E29" i="6"/>
  <c r="E25" i="6"/>
  <c r="E24" i="6"/>
  <c r="E23" i="6"/>
  <c r="C25" i="6"/>
  <c r="C24" i="6"/>
  <c r="E22" i="6"/>
  <c r="C28" i="6"/>
  <c r="G23" i="6"/>
  <c r="C27" i="6"/>
  <c r="G22" i="6"/>
  <c r="I29" i="6"/>
  <c r="I26" i="6"/>
  <c r="E27" i="6"/>
  <c r="I23" i="6"/>
  <c r="G26" i="6"/>
  <c r="I28" i="6"/>
  <c r="I27" i="6"/>
  <c r="I25" i="6"/>
  <c r="E28" i="6"/>
  <c r="I24" i="6"/>
  <c r="I22" i="6"/>
  <c r="G21" i="6"/>
  <c r="I20" i="6"/>
  <c r="G20" i="6"/>
  <c r="F31" i="6"/>
  <c r="H31" i="6"/>
  <c r="B31" i="6"/>
  <c r="D31" i="6"/>
  <c r="C20" i="6"/>
  <c r="E20" i="6"/>
  <c r="C21" i="6"/>
  <c r="E21" i="6"/>
  <c r="I30" i="6" l="1"/>
  <c r="I31" i="6" s="1"/>
  <c r="G30" i="6"/>
  <c r="G31" i="6" s="1"/>
  <c r="E30" i="6"/>
  <c r="E31" i="6" s="1"/>
  <c r="C30" i="6"/>
  <c r="C31" i="6" s="1"/>
  <c r="E22" i="4" l="1"/>
  <c r="C5" i="3" l="1"/>
  <c r="C8" i="3" s="1"/>
  <c r="C16" i="3" l="1"/>
  <c r="C18" i="3" s="1"/>
</calcChain>
</file>

<file path=xl/sharedStrings.xml><?xml version="1.0" encoding="utf-8"?>
<sst xmlns="http://schemas.openxmlformats.org/spreadsheetml/2006/main" count="247" uniqueCount="183">
  <si>
    <t>פירוט הצעת מחיר לשירותי גינון</t>
  </si>
  <si>
    <t xml:space="preserve">רכיבי שכר </t>
  </si>
  <si>
    <t>מנהל עבודה</t>
  </si>
  <si>
    <t>איש השקיה</t>
  </si>
  <si>
    <t>גנן מקצועי</t>
  </si>
  <si>
    <t>גנן</t>
  </si>
  <si>
    <t>הערות</t>
  </si>
  <si>
    <t xml:space="preserve">בש"ח </t>
  </si>
  <si>
    <t xml:space="preserve">באחוזים </t>
  </si>
  <si>
    <t>שכר ברוטו</t>
  </si>
  <si>
    <t>דמי נסיעה</t>
  </si>
  <si>
    <t>דמי חופשה</t>
  </si>
  <si>
    <t>תוספת ותק</t>
  </si>
  <si>
    <t>דמי חגים</t>
  </si>
  <si>
    <t>דמי הבראה</t>
  </si>
  <si>
    <t>מענק מצויינות</t>
  </si>
  <si>
    <t>שי לחג</t>
  </si>
  <si>
    <t>ביטוח לאומי מעביד</t>
  </si>
  <si>
    <t>הפרשה לפנסיה</t>
  </si>
  <si>
    <t>הפרשה לפנסיה נסיעות</t>
  </si>
  <si>
    <t>קרן השתלמות</t>
  </si>
  <si>
    <t>הפרשה לפיצויים</t>
  </si>
  <si>
    <t>דמי מחלה</t>
  </si>
  <si>
    <t>שעות נוספות</t>
  </si>
  <si>
    <t xml:space="preserve">סה"כ עלות שכר ישירה </t>
  </si>
  <si>
    <t>רכבי תפעול</t>
  </si>
  <si>
    <t>מכסחת דשא</t>
  </si>
  <si>
    <t>עגלה לאיסוף ושינוע גזם</t>
  </si>
  <si>
    <t>ביגוד וציוד מיגון</t>
  </si>
  <si>
    <t>סה"כ העמסות</t>
  </si>
  <si>
    <t xml:space="preserve">סה"כ הצעת מחיר </t>
  </si>
  <si>
    <t>* עבור כל סעיף העמסה נדרש המציע להציג את אופן החישוב במפורט (אמדני כמויות, סוגי חומרים וכו')</t>
  </si>
  <si>
    <t>הצעת מחיר לעבודות גינון</t>
  </si>
  <si>
    <t>סד'</t>
  </si>
  <si>
    <t>תיאור</t>
  </si>
  <si>
    <t>שטח (דונם)</t>
  </si>
  <si>
    <t>מחיר לדונם</t>
  </si>
  <si>
    <t>סה"כ</t>
  </si>
  <si>
    <t>אינטנסיבי</t>
  </si>
  <si>
    <t>חורשה</t>
  </si>
  <si>
    <t>אזורי בור+ אזור חממות</t>
  </si>
  <si>
    <t>סה"כ לחודש:</t>
  </si>
  <si>
    <t>מחיר צמחים ועצים</t>
  </si>
  <si>
    <t>יחידה</t>
  </si>
  <si>
    <t>כמות מוערכת לשנה</t>
  </si>
  <si>
    <t>מחיר יחידה</t>
  </si>
  <si>
    <t>עץ גודל  8 בהתאם למפרט דקל*</t>
  </si>
  <si>
    <t>עץ</t>
  </si>
  <si>
    <t>עץ גודל  9 בהתאם למפרט דקל*</t>
  </si>
  <si>
    <t>צמחים ר"ש גודל 4</t>
  </si>
  <si>
    <t>יח'</t>
  </si>
  <si>
    <t>צמחים ר"ש גודל 3</t>
  </si>
  <si>
    <t xml:space="preserve">תבלינים </t>
  </si>
  <si>
    <t xml:space="preserve">שיקום מדשאה ו/או תוספת למדשאה קיימת </t>
  </si>
  <si>
    <t xml:space="preserve">תורמות ההרים </t>
  </si>
  <si>
    <t>קילו</t>
  </si>
  <si>
    <t xml:space="preserve">מיקס זרעי פרחי בר של הארץ </t>
  </si>
  <si>
    <t xml:space="preserve">פקעות כגון נורית וכלנית </t>
  </si>
  <si>
    <t xml:space="preserve">בצל של חצב </t>
  </si>
  <si>
    <t xml:space="preserve">בצל של בן חצב יקינטון , נרקיסים </t>
  </si>
  <si>
    <t>* כל המחירים בטבלה לעיל כוללים אספקה, הובלה ושתילה לרבות ציוד נלווה לתמיכה וכו'</t>
  </si>
  <si>
    <t>עבודות גיזום</t>
  </si>
  <si>
    <t xml:space="preserve">יום עבודה </t>
  </si>
  <si>
    <t xml:space="preserve">טרקטור עם זרוע עם סל אדם עד גובה 14 מ' </t>
  </si>
  <si>
    <t>משאית עם זרוע סל אדם  עד 21 מ'</t>
  </si>
  <si>
    <t xml:space="preserve">משאית עם זרוע סל אדם עד 45 מ' </t>
  </si>
  <si>
    <t>יום גיזום בטיפוס</t>
  </si>
  <si>
    <t xml:space="preserve">טיפול בחדקונית הדקל </t>
  </si>
  <si>
    <t>יח' - לפי עץ</t>
  </si>
  <si>
    <t>הפעלת צוות עובדים</t>
  </si>
  <si>
    <t>תפקיד</t>
  </si>
  <si>
    <t>מס' עובדים</t>
  </si>
  <si>
    <t>היקף שעות שנתי</t>
  </si>
  <si>
    <t>עלות שעת עובד</t>
  </si>
  <si>
    <t>עלות כוללת לתחום</t>
  </si>
  <si>
    <t>תיקון ריצוף-רצף מקצועי</t>
  </si>
  <si>
    <t>אחזקת חצר</t>
  </si>
  <si>
    <t>עבודות* מיוחדות בקבלנות</t>
  </si>
  <si>
    <t>תחום עבודה</t>
  </si>
  <si>
    <t>יחידת ספירה</t>
  </si>
  <si>
    <t xml:space="preserve"> אומדן כמויות</t>
  </si>
  <si>
    <t xml:space="preserve">עלות </t>
  </si>
  <si>
    <t>עלות כוללת לפריט</t>
  </si>
  <si>
    <t>תדירות</t>
  </si>
  <si>
    <t>צביעת כבישים</t>
  </si>
  <si>
    <t xml:space="preserve">מעבר חצייה </t>
  </si>
  <si>
    <t>קומפלט</t>
  </si>
  <si>
    <t>לפי דרישת המפקח מטעם האוניברסיטה או אחת לשנה</t>
  </si>
  <si>
    <t xml:space="preserve">חיצי תנועה </t>
  </si>
  <si>
    <t>חניית נכים</t>
  </si>
  <si>
    <t xml:space="preserve">פסי הפרדה לחנייה </t>
  </si>
  <si>
    <t>1 מטר אורך</t>
  </si>
  <si>
    <t xml:space="preserve">אבני שפה למטר </t>
  </si>
  <si>
    <t xml:space="preserve">תמרור על הכביש </t>
  </si>
  <si>
    <t>צביעת ריהוט גן</t>
  </si>
  <si>
    <t>ספסל אבן משולב מתכת (1)</t>
  </si>
  <si>
    <t>ספסל</t>
  </si>
  <si>
    <t>ספסל אבן משולב עץ (2)</t>
  </si>
  <si>
    <t>ספסל עץ עם מתכת (3)</t>
  </si>
  <si>
    <t>פחי קשת מתכת (4)</t>
  </si>
  <si>
    <t>פח</t>
  </si>
  <si>
    <t>ספסל אבן עם עץ (5)</t>
  </si>
  <si>
    <t>פח קשת משולב (7)</t>
  </si>
  <si>
    <t>ספסל אבן עם פח רשת מגוולון (9)</t>
  </si>
  <si>
    <t>שולחנות עץ</t>
  </si>
  <si>
    <t>שולחן</t>
  </si>
  <si>
    <t>פח מסגרת משולב מתכת ועץ (11)</t>
  </si>
  <si>
    <t>צביעת מתקני אופנים</t>
  </si>
  <si>
    <t>אחת לשנה</t>
  </si>
  <si>
    <t xml:space="preserve">כל העבודות המצויינות בטבלת העבודה הן לצרכי אומדן  ולא לביצוע . </t>
  </si>
  <si>
    <t>האוניברסיטה אינה מתחייבת לבצע פעילות בהיקף כלשהו בסעיפים אלו</t>
  </si>
  <si>
    <t>עבודת* מכונת טיאוט לסוגיה</t>
  </si>
  <si>
    <t>אומדן כמויות</t>
  </si>
  <si>
    <t>עלות יחידה</t>
  </si>
  <si>
    <t xml:space="preserve">טיאוט כבישים- מכונה גדולה כולל מפעיל  </t>
  </si>
  <si>
    <t xml:space="preserve">טיאוט כבישים – מכונה קטנה לשבילים כולל מפעיל </t>
  </si>
  <si>
    <r>
      <t xml:space="preserve">גרניק חיבור למכונה או לרכב תפעולי ללא עלות העובד. 
</t>
    </r>
    <r>
      <rPr>
        <b/>
        <sz val="12"/>
        <color theme="1"/>
        <rFont val="Arial"/>
        <family val="2"/>
      </rPr>
      <t xml:space="preserve">העובד יילקח מעובדי אחזקת החצר </t>
    </r>
  </si>
  <si>
    <t>תחום גינון</t>
  </si>
  <si>
    <t>נושא</t>
  </si>
  <si>
    <t>תחום אחזקת חצר</t>
  </si>
  <si>
    <t>עבודות מיוחדות בקבלנות</t>
  </si>
  <si>
    <t>עבודת מכונת טיאוט לסוגיה</t>
  </si>
  <si>
    <t>סה"כ הצעת מחיר לשנה:</t>
  </si>
  <si>
    <t>רכיב עלות</t>
  </si>
  <si>
    <t>מומחה להשקיה</t>
  </si>
  <si>
    <t>אנשי גינון מומחים</t>
  </si>
  <si>
    <t>עובד מקצועי לריצוף ופיתוח</t>
  </si>
  <si>
    <t>עובד פשוט</t>
  </si>
  <si>
    <t>אחוז העלות לחישוב</t>
  </si>
  <si>
    <t>סכום בש"ח</t>
  </si>
  <si>
    <t>אחוז  העלות לחישוב</t>
  </si>
  <si>
    <t>שכר יסוד</t>
  </si>
  <si>
    <t>חופשה</t>
  </si>
  <si>
    <t>תוספת וותק</t>
  </si>
  <si>
    <t>(החל מהשנה השנייה)</t>
  </si>
  <si>
    <t>חגים</t>
  </si>
  <si>
    <t>כביסה</t>
  </si>
  <si>
    <t>הוצ' נסיעה</t>
  </si>
  <si>
    <t>הבראה</t>
  </si>
  <si>
    <t>פיצויים</t>
  </si>
  <si>
    <t xml:space="preserve">ביטוח לאומי </t>
  </si>
  <si>
    <r>
      <t>שעות נוספות</t>
    </r>
    <r>
      <rPr>
        <sz val="10"/>
        <color theme="1"/>
        <rFont val="Arial"/>
        <family val="2"/>
      </rPr>
      <t xml:space="preserve"> (משמרות, שבת וחג)</t>
    </r>
  </si>
  <si>
    <t>סה"כ עלויות</t>
  </si>
  <si>
    <t>מס</t>
  </si>
  <si>
    <t>רכיב איכות</t>
  </si>
  <si>
    <t>תשובות</t>
  </si>
  <si>
    <t>ציון</t>
  </si>
  <si>
    <t>משקל (אחוזים)</t>
  </si>
  <si>
    <t xml:space="preserve">האם החברה סיפקה כ"א כנדרש (היקף וכ"א ייעודי)? </t>
  </si>
  <si>
    <r>
      <t>א.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תמיד ובאופן מלא.</t>
    </r>
  </si>
  <si>
    <r>
      <t>ב.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חוסרים מעטים.</t>
    </r>
  </si>
  <si>
    <r>
      <t>ג.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חוסרים לעיתים קרובות ובאופן קבוע.</t>
    </r>
  </si>
  <si>
    <t>משמעת העובדים מינהלי (לבוש, איחורים, ביצוע מטלות, משמעת, בטיחות בעבודה)</t>
  </si>
  <si>
    <r>
      <t>א.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אין הערות .</t>
    </r>
  </si>
  <si>
    <r>
      <t>ב.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הערות מעטות לעיתים רחוקות .</t>
    </r>
  </si>
  <si>
    <r>
      <t>ג.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הערות לעיתים קרובות .</t>
    </r>
  </si>
  <si>
    <t>עמידה בדרישות המפרט בהיבטי איכות הציוד, חומרים, לוחות זמנים, הכשרות בעלי תפקידים מקצועיים</t>
  </si>
  <si>
    <r>
      <t>א.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עמידה מלאה בכל היבטי המפרט.</t>
    </r>
  </si>
  <si>
    <r>
      <t>ב.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 xml:space="preserve">אי עמידה במפרט לעיתים רחוקות </t>
    </r>
  </si>
  <si>
    <r>
      <t>ג.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 xml:space="preserve">אי עמידה במפרט לעיתים קרובות </t>
    </r>
  </si>
  <si>
    <t xml:space="preserve">אופן פתרון בעיות בסוגיות אחזקת חצר, זמינות לאירועים חריגים </t>
  </si>
  <si>
    <r>
      <t>א.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זמינות מלאה ופתרון בעיות בצורה יעילה ומלאה</t>
    </r>
  </si>
  <si>
    <r>
      <t>ב.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מענה חלקי לבעיות ואירועים חריגים.</t>
    </r>
  </si>
  <si>
    <r>
      <t>ג.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מענה חלקי מאוד עד חוסר מענה לבעיות ואירועים חריגים</t>
    </r>
  </si>
  <si>
    <t xml:space="preserve">עמידה בהסכם ובחוזה </t>
  </si>
  <si>
    <r>
      <t>א.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עמידה מלאה בהסכם</t>
    </r>
  </si>
  <si>
    <t xml:space="preserve">האם החברה עומדת בכלל סעיפי ההסכם </t>
  </si>
  <si>
    <r>
      <t>ב.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 xml:space="preserve">עמידה חלקית </t>
    </r>
  </si>
  <si>
    <r>
      <t>ג.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אין עמידה עד כדי הפרת ההסכם.</t>
    </r>
  </si>
  <si>
    <t xml:space="preserve">התנהלות בנושא חשבונות ודוחות </t>
  </si>
  <si>
    <r>
      <t>א.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הדוחות והחשבונות מדויקים ללא בעיות .</t>
    </r>
  </si>
  <si>
    <r>
      <t>ב.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 xml:space="preserve">מידי פעם נמצאות בעיות </t>
    </r>
  </si>
  <si>
    <r>
      <t>ג.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 xml:space="preserve">קיימות בעיות על בסיס כמעט קבוע </t>
    </r>
  </si>
  <si>
    <t xml:space="preserve">הערכה כללית מלל חופשי </t>
  </si>
  <si>
    <t>כולל ציון מ-1 עד 100</t>
  </si>
  <si>
    <t>צמחים ועצים</t>
  </si>
  <si>
    <t>סה"כ לשנה</t>
  </si>
  <si>
    <t>חניית וואהל+מבנה וואהל</t>
  </si>
  <si>
    <t xml:space="preserve">פארק אלקטרה </t>
  </si>
  <si>
    <t xml:space="preserve">פקעות של רקפת מצויה </t>
  </si>
  <si>
    <t>אחוז הנחה</t>
  </si>
  <si>
    <t>עבודות גינון ופיתוח (עבודות מיוחדות)*</t>
  </si>
  <si>
    <t>* עד 60,000 ₪ ההנחה תהיה של 14%.
מעל ל-60,000 ₪ אחוז ההנחה המינימלי יהיה 14%.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</si>
</sst>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6" x14ac:knownFonts="1">
    <font>
      <sz val="11"/>
      <color theme="1"/>
      <name val="Arial"/>
      <family val="2"/>
      <charset val="177"/>
      <scheme val="minor"/>
    </font>
    <font>
      <sz val="8"/>
      <name val="Arial"/>
      <family val="2"/>
      <charset val="177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Symbol"/>
      <family val="1"/>
      <charset val="2"/>
    </font>
    <font>
      <sz val="12"/>
      <color rgb="FF00000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theme="1"/>
      <name val="Arial"/>
      <family val="2"/>
      <charset val="177"/>
      <scheme val="minor"/>
    </font>
    <font>
      <b/>
      <u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  <charset val="177"/>
      <scheme val="minor"/>
    </font>
    <font>
      <b/>
      <u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  <charset val="177"/>
      <scheme val="minor"/>
    </font>
    <font>
      <b/>
      <sz val="12"/>
      <color theme="1"/>
      <name val="Arial"/>
      <family val="2"/>
      <charset val="177"/>
    </font>
  </fonts>
  <fills count="1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 style="dashDot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ashDot">
        <color indexed="64"/>
      </diagonal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241">
    <xf numFmtId="0" fontId="0" fillId="0" borderId="0" xfId="0"/>
    <xf numFmtId="0" fontId="2" fillId="0" borderId="11" xfId="0" applyFont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justify" vertical="center" wrapText="1" readingOrder="2"/>
    </xf>
    <xf numFmtId="0" fontId="2" fillId="0" borderId="15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2" fillId="0" borderId="16" xfId="0" applyFont="1" applyBorder="1" applyAlignment="1">
      <alignment horizontal="center" vertical="center" wrapText="1" readingOrder="2"/>
    </xf>
    <xf numFmtId="0" fontId="2" fillId="0" borderId="17" xfId="0" applyFont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justify" vertical="center" wrapText="1" readingOrder="2"/>
    </xf>
    <xf numFmtId="0" fontId="4" fillId="2" borderId="13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justify" vertical="center" wrapText="1" readingOrder="2"/>
    </xf>
    <xf numFmtId="0" fontId="2" fillId="0" borderId="21" xfId="0" applyFont="1" applyBorder="1" applyAlignment="1">
      <alignment horizontal="center" vertical="center" wrapText="1" readingOrder="2"/>
    </xf>
    <xf numFmtId="0" fontId="4" fillId="2" borderId="24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justify" vertical="center" wrapText="1" readingOrder="2"/>
    </xf>
    <xf numFmtId="0" fontId="3" fillId="0" borderId="15" xfId="0" applyFont="1" applyBorder="1" applyAlignment="1">
      <alignment horizontal="right" vertical="center" wrapText="1" readingOrder="2"/>
    </xf>
    <xf numFmtId="0" fontId="4" fillId="2" borderId="25" xfId="0" applyFont="1" applyFill="1" applyBorder="1" applyAlignment="1">
      <alignment horizontal="center" vertical="center" wrapText="1" readingOrder="2"/>
    </xf>
    <xf numFmtId="0" fontId="2" fillId="0" borderId="9" xfId="0" applyFont="1" applyBorder="1" applyAlignment="1">
      <alignment horizontal="center" vertical="center" wrapText="1" readingOrder="2"/>
    </xf>
    <xf numFmtId="0" fontId="2" fillId="0" borderId="10" xfId="0" applyFont="1" applyBorder="1" applyAlignment="1">
      <alignment horizontal="center" vertical="center" wrapText="1" readingOrder="2"/>
    </xf>
    <xf numFmtId="0" fontId="2" fillId="0" borderId="18" xfId="0" applyFont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horizontal="center" vertical="center" wrapText="1" readingOrder="2"/>
    </xf>
    <xf numFmtId="0" fontId="2" fillId="0" borderId="26" xfId="0" applyFont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27" xfId="0" applyFont="1" applyFill="1" applyBorder="1" applyAlignment="1">
      <alignment horizontal="center" vertical="center" wrapText="1" readingOrder="2"/>
    </xf>
    <xf numFmtId="0" fontId="4" fillId="2" borderId="31" xfId="0" applyFont="1" applyFill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justify" vertical="center" wrapText="1" readingOrder="2"/>
    </xf>
    <xf numFmtId="0" fontId="2" fillId="0" borderId="19" xfId="0" applyFont="1" applyBorder="1" applyAlignment="1">
      <alignment horizontal="justify" vertical="center" wrapText="1" readingOrder="2"/>
    </xf>
    <xf numFmtId="0" fontId="2" fillId="0" borderId="3" xfId="0" applyFont="1" applyBorder="1" applyAlignment="1">
      <alignment horizontal="justify" vertical="center" wrapText="1" readingOrder="2"/>
    </xf>
    <xf numFmtId="0" fontId="2" fillId="0" borderId="28" xfId="0" applyFont="1" applyBorder="1" applyAlignment="1">
      <alignment horizontal="justify" vertical="center" wrapText="1" readingOrder="2"/>
    </xf>
    <xf numFmtId="0" fontId="2" fillId="0" borderId="29" xfId="0" applyFont="1" applyBorder="1" applyAlignment="1">
      <alignment horizontal="justify" vertical="center" wrapText="1" readingOrder="2"/>
    </xf>
    <xf numFmtId="0" fontId="2" fillId="0" borderId="30" xfId="0" applyFont="1" applyBorder="1" applyAlignment="1">
      <alignment horizontal="justify" vertical="center" wrapText="1" readingOrder="2"/>
    </xf>
    <xf numFmtId="0" fontId="2" fillId="0" borderId="13" xfId="0" applyFont="1" applyBorder="1" applyAlignment="1">
      <alignment horizontal="center" vertical="center" wrapText="1" readingOrder="2"/>
    </xf>
    <xf numFmtId="0" fontId="4" fillId="2" borderId="35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justify" vertical="center" wrapText="1" readingOrder="2"/>
    </xf>
    <xf numFmtId="0" fontId="5" fillId="0" borderId="0" xfId="0" applyFont="1" applyAlignment="1">
      <alignment horizontal="justify" vertical="center" wrapText="1" readingOrder="2"/>
    </xf>
    <xf numFmtId="0" fontId="2" fillId="0" borderId="5" xfId="0" applyFont="1" applyBorder="1" applyAlignment="1">
      <alignment horizontal="right" vertical="center" wrapText="1" readingOrder="2"/>
    </xf>
    <xf numFmtId="3" fontId="2" fillId="0" borderId="6" xfId="0" applyNumberFormat="1" applyFont="1" applyBorder="1" applyAlignment="1">
      <alignment horizontal="center" vertical="center" wrapText="1" readingOrder="2"/>
    </xf>
    <xf numFmtId="3" fontId="2" fillId="0" borderId="16" xfId="0" applyNumberFormat="1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right" vertical="center" readingOrder="2"/>
    </xf>
    <xf numFmtId="0" fontId="6" fillId="0" borderId="16" xfId="0" applyFont="1" applyBorder="1" applyAlignment="1">
      <alignment horizontal="right" vertical="center" readingOrder="2"/>
    </xf>
    <xf numFmtId="0" fontId="4" fillId="0" borderId="7" xfId="0" applyFont="1" applyBorder="1" applyAlignment="1">
      <alignment horizontal="right" vertical="center" readingOrder="2"/>
    </xf>
    <xf numFmtId="0" fontId="4" fillId="0" borderId="16" xfId="0" applyFont="1" applyBorder="1" applyAlignment="1">
      <alignment horizontal="right" vertical="center" readingOrder="2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readingOrder="2"/>
    </xf>
    <xf numFmtId="164" fontId="7" fillId="0" borderId="6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 readingOrder="2"/>
    </xf>
    <xf numFmtId="164" fontId="9" fillId="0" borderId="7" xfId="0" applyNumberFormat="1" applyFont="1" applyBorder="1" applyAlignment="1">
      <alignment vertical="center" readingOrder="2"/>
    </xf>
    <xf numFmtId="164" fontId="9" fillId="0" borderId="16" xfId="0" applyNumberFormat="1" applyFont="1" applyBorder="1" applyAlignment="1">
      <alignment vertical="center" readingOrder="2"/>
    </xf>
    <xf numFmtId="0" fontId="8" fillId="3" borderId="1" xfId="0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 wrapText="1" readingOrder="2"/>
    </xf>
    <xf numFmtId="164" fontId="2" fillId="0" borderId="7" xfId="0" applyNumberFormat="1" applyFont="1" applyBorder="1" applyAlignment="1">
      <alignment horizontal="center" vertical="center" wrapText="1" readingOrder="2"/>
    </xf>
    <xf numFmtId="164" fontId="2" fillId="0" borderId="16" xfId="0" applyNumberFormat="1" applyFont="1" applyBorder="1" applyAlignment="1">
      <alignment horizontal="center" vertical="center" wrapText="1" readingOrder="2"/>
    </xf>
    <xf numFmtId="164" fontId="2" fillId="0" borderId="1" xfId="0" applyNumberFormat="1" applyFont="1" applyBorder="1" applyAlignment="1">
      <alignment horizontal="center" vertical="center" readingOrder="2"/>
    </xf>
    <xf numFmtId="0" fontId="2" fillId="0" borderId="7" xfId="0" applyFont="1" applyBorder="1" applyAlignment="1">
      <alignment horizontal="justify" vertical="center" wrapText="1" readingOrder="2"/>
    </xf>
    <xf numFmtId="0" fontId="2" fillId="0" borderId="16" xfId="0" applyFont="1" applyBorder="1" applyAlignment="1">
      <alignment horizontal="justify" vertical="center" wrapText="1" readingOrder="2"/>
    </xf>
    <xf numFmtId="0" fontId="3" fillId="0" borderId="16" xfId="0" applyFont="1" applyBorder="1" applyAlignment="1">
      <alignment horizontal="right" vertical="center" wrapText="1" readingOrder="2"/>
    </xf>
    <xf numFmtId="4" fontId="2" fillId="0" borderId="6" xfId="0" applyNumberFormat="1" applyFont="1" applyBorder="1" applyAlignment="1">
      <alignment vertical="center" wrapText="1" readingOrder="2"/>
    </xf>
    <xf numFmtId="4" fontId="2" fillId="0" borderId="7" xfId="0" applyNumberFormat="1" applyFont="1" applyBorder="1" applyAlignment="1">
      <alignment vertical="center" wrapText="1" readingOrder="2"/>
    </xf>
    <xf numFmtId="4" fontId="2" fillId="0" borderId="16" xfId="0" applyNumberFormat="1" applyFont="1" applyBorder="1" applyAlignment="1">
      <alignment vertical="center" wrapText="1" readingOrder="2"/>
    </xf>
    <xf numFmtId="4" fontId="2" fillId="0" borderId="1" xfId="0" applyNumberFormat="1" applyFont="1" applyBorder="1" applyAlignment="1">
      <alignment vertical="center" wrapText="1" readingOrder="2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/>
    <xf numFmtId="164" fontId="7" fillId="0" borderId="14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2" fillId="0" borderId="6" xfId="0" applyFont="1" applyBorder="1" applyAlignment="1">
      <alignment vertical="center" readingOrder="2"/>
    </xf>
    <xf numFmtId="0" fontId="12" fillId="0" borderId="7" xfId="0" applyFont="1" applyBorder="1" applyAlignment="1">
      <alignment vertical="center" readingOrder="2"/>
    </xf>
    <xf numFmtId="0" fontId="12" fillId="0" borderId="16" xfId="0" applyFont="1" applyBorder="1" applyAlignment="1">
      <alignment vertical="center" readingOrder="2"/>
    </xf>
    <xf numFmtId="0" fontId="8" fillId="0" borderId="1" xfId="0" applyFont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 readingOrder="2"/>
    </xf>
    <xf numFmtId="0" fontId="13" fillId="4" borderId="8" xfId="0" applyFont="1" applyFill="1" applyBorder="1" applyAlignment="1">
      <alignment horizontal="center" vertical="center" wrapText="1" readingOrder="2"/>
    </xf>
    <xf numFmtId="0" fontId="14" fillId="0" borderId="40" xfId="0" applyFont="1" applyBorder="1" applyAlignment="1">
      <alignment horizontal="right" vertical="center" wrapText="1" readingOrder="2"/>
    </xf>
    <xf numFmtId="0" fontId="14" fillId="0" borderId="39" xfId="0" applyFont="1" applyBorder="1" applyAlignment="1">
      <alignment horizontal="right" vertical="center" wrapText="1" readingOrder="2"/>
    </xf>
    <xf numFmtId="0" fontId="0" fillId="0" borderId="39" xfId="0" applyBorder="1" applyAlignment="1">
      <alignment vertical="center" wrapText="1"/>
    </xf>
    <xf numFmtId="0" fontId="13" fillId="4" borderId="41" xfId="0" applyFont="1" applyFill="1" applyBorder="1" applyAlignment="1">
      <alignment horizontal="center" vertical="center" wrapText="1" readingOrder="2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0" xfId="0" applyNumberFormat="1"/>
    <xf numFmtId="0" fontId="18" fillId="0" borderId="9" xfId="0" applyFont="1" applyBorder="1" applyAlignment="1">
      <alignment horizontal="right" vertical="center" wrapText="1" readingOrder="2"/>
    </xf>
    <xf numFmtId="0" fontId="18" fillId="0" borderId="10" xfId="0" applyFont="1" applyBorder="1" applyAlignment="1">
      <alignment horizontal="right" vertical="center" wrapText="1" readingOrder="2"/>
    </xf>
    <xf numFmtId="0" fontId="19" fillId="0" borderId="10" xfId="0" applyFont="1" applyBorder="1" applyAlignment="1">
      <alignment horizontal="right" vertical="center" wrapText="1" readingOrder="2"/>
    </xf>
    <xf numFmtId="0" fontId="18" fillId="0" borderId="18" xfId="0" applyFont="1" applyBorder="1" applyAlignment="1">
      <alignment horizontal="right" vertical="center" wrapText="1" readingOrder="2"/>
    </xf>
    <xf numFmtId="0" fontId="20" fillId="6" borderId="8" xfId="0" applyFont="1" applyFill="1" applyBorder="1" applyAlignment="1">
      <alignment horizontal="right" vertical="center" wrapText="1" readingOrder="2"/>
    </xf>
    <xf numFmtId="0" fontId="17" fillId="6" borderId="12" xfId="0" applyFont="1" applyFill="1" applyBorder="1" applyAlignment="1">
      <alignment horizontal="center" vertical="center" wrapText="1" readingOrder="2"/>
    </xf>
    <xf numFmtId="0" fontId="17" fillId="6" borderId="14" xfId="0" applyFont="1" applyFill="1" applyBorder="1" applyAlignment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 wrapText="1" readingOrder="2"/>
      <protection locked="0"/>
    </xf>
    <xf numFmtId="0" fontId="19" fillId="0" borderId="44" xfId="0" applyFont="1" applyBorder="1" applyAlignment="1" applyProtection="1">
      <alignment horizontal="center" vertical="center" wrapText="1" readingOrder="2"/>
      <protection locked="0"/>
    </xf>
    <xf numFmtId="0" fontId="19" fillId="0" borderId="45" xfId="0" applyFont="1" applyBorder="1" applyAlignment="1" applyProtection="1">
      <alignment horizontal="center" vertical="center" wrapText="1" readingOrder="2"/>
      <protection locked="0"/>
    </xf>
    <xf numFmtId="0" fontId="19" fillId="0" borderId="46" xfId="0" applyFont="1" applyBorder="1" applyAlignment="1" applyProtection="1">
      <alignment horizontal="center" vertical="center" wrapText="1" readingOrder="2"/>
      <protection locked="0"/>
    </xf>
    <xf numFmtId="0" fontId="19" fillId="0" borderId="47" xfId="0" applyFont="1" applyBorder="1" applyAlignment="1" applyProtection="1">
      <alignment horizontal="center" vertical="center" wrapText="1" readingOrder="2"/>
      <protection locked="0"/>
    </xf>
    <xf numFmtId="0" fontId="19" fillId="6" borderId="12" xfId="0" applyFont="1" applyFill="1" applyBorder="1" applyAlignment="1" applyProtection="1">
      <alignment horizontal="center" vertical="center" wrapText="1" readingOrder="2"/>
      <protection locked="0"/>
    </xf>
    <xf numFmtId="0" fontId="19" fillId="6" borderId="14" xfId="0" applyFont="1" applyFill="1" applyBorder="1" applyAlignment="1" applyProtection="1">
      <alignment horizontal="center" vertical="center" wrapText="1" readingOrder="2"/>
      <protection locked="0"/>
    </xf>
    <xf numFmtId="0" fontId="3" fillId="0" borderId="0" xfId="0" applyFont="1" applyAlignment="1">
      <alignment horizontal="justify" vertical="center" readingOrder="2"/>
    </xf>
    <xf numFmtId="0" fontId="2" fillId="0" borderId="1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15" xfId="0" applyFont="1" applyBorder="1" applyProtection="1">
      <protection locked="0"/>
    </xf>
    <xf numFmtId="0" fontId="2" fillId="0" borderId="10" xfId="0" applyFont="1" applyBorder="1" applyAlignment="1">
      <alignment vertical="center"/>
    </xf>
    <xf numFmtId="2" fontId="2" fillId="0" borderId="44" xfId="0" applyNumberFormat="1" applyFont="1" applyBorder="1" applyAlignment="1" applyProtection="1">
      <alignment horizontal="center" vertical="center"/>
      <protection locked="0"/>
    </xf>
    <xf numFmtId="10" fontId="2" fillId="0" borderId="45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vertical="center"/>
    </xf>
    <xf numFmtId="2" fontId="2" fillId="0" borderId="51" xfId="0" applyNumberFormat="1" applyFont="1" applyBorder="1" applyAlignment="1" applyProtection="1">
      <alignment horizontal="center" vertical="center"/>
      <protection locked="0"/>
    </xf>
    <xf numFmtId="10" fontId="2" fillId="0" borderId="52" xfId="0" applyNumberFormat="1" applyFont="1" applyBorder="1" applyAlignment="1" applyProtection="1">
      <alignment horizontal="center" vertical="center"/>
      <protection locked="0"/>
    </xf>
    <xf numFmtId="0" fontId="2" fillId="0" borderId="38" xfId="0" applyFont="1" applyBorder="1" applyProtection="1">
      <protection locked="0"/>
    </xf>
    <xf numFmtId="0" fontId="3" fillId="7" borderId="8" xfId="0" applyFont="1" applyFill="1" applyBorder="1" applyAlignment="1">
      <alignment vertical="center"/>
    </xf>
    <xf numFmtId="2" fontId="3" fillId="7" borderId="12" xfId="0" applyNumberFormat="1" applyFont="1" applyFill="1" applyBorder="1" applyAlignment="1">
      <alignment horizontal="center" vertical="center"/>
    </xf>
    <xf numFmtId="2" fontId="3" fillId="7" borderId="3" xfId="0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Protection="1"/>
    <xf numFmtId="0" fontId="2" fillId="0" borderId="26" xfId="0" applyFont="1" applyBorder="1" applyAlignment="1">
      <alignment vertical="center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2" fontId="2" fillId="7" borderId="12" xfId="0" applyNumberFormat="1" applyFont="1" applyFill="1" applyBorder="1" applyAlignment="1">
      <alignment horizontal="center" vertical="center"/>
    </xf>
    <xf numFmtId="2" fontId="2" fillId="7" borderId="3" xfId="0" applyNumberFormat="1" applyFont="1" applyFill="1" applyBorder="1" applyAlignment="1">
      <alignment horizontal="center" vertical="center"/>
    </xf>
    <xf numFmtId="0" fontId="2" fillId="7" borderId="1" xfId="0" applyFont="1" applyFill="1" applyBorder="1"/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9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8" borderId="49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justify" vertical="center" readingOrder="2"/>
    </xf>
    <xf numFmtId="0" fontId="2" fillId="0" borderId="10" xfId="0" applyFont="1" applyBorder="1" applyAlignment="1">
      <alignment horizontal="justify" vertical="center" readingOrder="2"/>
    </xf>
    <xf numFmtId="0" fontId="2" fillId="0" borderId="26" xfId="0" applyFont="1" applyBorder="1" applyAlignment="1">
      <alignment horizontal="justify" vertical="center" readingOrder="2"/>
    </xf>
    <xf numFmtId="0" fontId="2" fillId="0" borderId="40" xfId="0" applyFont="1" applyBorder="1" applyAlignment="1">
      <alignment horizontal="justify" vertical="center" readingOrder="2"/>
    </xf>
    <xf numFmtId="0" fontId="2" fillId="0" borderId="42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164" fontId="7" fillId="0" borderId="24" xfId="0" applyNumberFormat="1" applyFont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readingOrder="2"/>
    </xf>
    <xf numFmtId="0" fontId="22" fillId="7" borderId="41" xfId="0" applyFont="1" applyFill="1" applyBorder="1" applyAlignment="1">
      <alignment horizontal="center" vertical="center"/>
    </xf>
    <xf numFmtId="0" fontId="22" fillId="7" borderId="27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" fillId="7" borderId="2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22" fillId="7" borderId="24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0" fontId="3" fillId="0" borderId="6" xfId="0" applyFont="1" applyBorder="1" applyAlignment="1">
      <alignment horizontal="right" vertical="center" wrapText="1" readingOrder="2"/>
    </xf>
    <xf numFmtId="0" fontId="3" fillId="0" borderId="7" xfId="0" applyFont="1" applyBorder="1" applyAlignment="1">
      <alignment horizontal="right" vertical="center" wrapText="1" readingOrder="2"/>
    </xf>
    <xf numFmtId="0" fontId="3" fillId="0" borderId="16" xfId="0" applyFont="1" applyBorder="1" applyAlignment="1">
      <alignment horizontal="right" vertical="center" wrapText="1" readingOrder="2"/>
    </xf>
    <xf numFmtId="0" fontId="2" fillId="0" borderId="6" xfId="0" applyFont="1" applyBorder="1" applyAlignment="1">
      <alignment horizontal="justify" vertical="center" wrapText="1" readingOrder="2"/>
    </xf>
    <xf numFmtId="0" fontId="2" fillId="0" borderId="7" xfId="0" applyFont="1" applyBorder="1" applyAlignment="1">
      <alignment horizontal="justify" vertical="center" wrapText="1" readingOrder="2"/>
    </xf>
    <xf numFmtId="0" fontId="2" fillId="0" borderId="16" xfId="0" applyFont="1" applyBorder="1" applyAlignment="1">
      <alignment horizontal="justify" vertical="center" wrapText="1" readingOrder="2"/>
    </xf>
    <xf numFmtId="0" fontId="3" fillId="0" borderId="12" xfId="0" applyFont="1" applyBorder="1" applyAlignment="1">
      <alignment horizontal="justify" vertical="center" wrapText="1" readingOrder="2"/>
    </xf>
    <xf numFmtId="0" fontId="3" fillId="0" borderId="14" xfId="0" applyFont="1" applyBorder="1" applyAlignment="1">
      <alignment horizontal="justify" vertical="center" wrapText="1" readingOrder="2"/>
    </xf>
    <xf numFmtId="0" fontId="11" fillId="0" borderId="0" xfId="0" applyFont="1" applyAlignment="1">
      <alignment horizontal="center"/>
    </xf>
    <xf numFmtId="0" fontId="3" fillId="2" borderId="12" xfId="0" applyFont="1" applyFill="1" applyBorder="1" applyAlignment="1">
      <alignment horizontal="justify" vertical="center" wrapText="1" readingOrder="2"/>
    </xf>
    <xf numFmtId="0" fontId="3" fillId="2" borderId="14" xfId="0" applyFont="1" applyFill="1" applyBorder="1" applyAlignment="1">
      <alignment horizontal="justify" vertical="center" wrapText="1" readingOrder="2"/>
    </xf>
    <xf numFmtId="0" fontId="3" fillId="0" borderId="6" xfId="0" applyFont="1" applyBorder="1" applyAlignment="1">
      <alignment horizontal="justify" vertical="center" wrapText="1" readingOrder="2"/>
    </xf>
    <xf numFmtId="0" fontId="3" fillId="0" borderId="7" xfId="0" applyFont="1" applyBorder="1" applyAlignment="1">
      <alignment horizontal="justify" vertical="center" wrapText="1" readingOrder="2"/>
    </xf>
    <xf numFmtId="0" fontId="3" fillId="0" borderId="16" xfId="0" applyFont="1" applyBorder="1" applyAlignment="1">
      <alignment horizontal="justify" vertical="center" wrapText="1" readingOrder="2"/>
    </xf>
    <xf numFmtId="0" fontId="16" fillId="5" borderId="9" xfId="0" applyFont="1" applyFill="1" applyBorder="1" applyAlignment="1">
      <alignment horizontal="center" vertical="center" wrapText="1" readingOrder="2"/>
    </xf>
    <xf numFmtId="0" fontId="16" fillId="5" borderId="18" xfId="0" applyFont="1" applyFill="1" applyBorder="1" applyAlignment="1">
      <alignment horizontal="center" vertical="center" wrapText="1" readingOrder="2"/>
    </xf>
    <xf numFmtId="0" fontId="17" fillId="5" borderId="12" xfId="0" applyFont="1" applyFill="1" applyBorder="1" applyAlignment="1">
      <alignment horizontal="center" vertical="center" wrapText="1" readingOrder="2"/>
    </xf>
    <xf numFmtId="0" fontId="17" fillId="5" borderId="14" xfId="0" applyFont="1" applyFill="1" applyBorder="1" applyAlignment="1">
      <alignment horizontal="center" vertical="center" wrapText="1" readingOrder="2"/>
    </xf>
    <xf numFmtId="0" fontId="19" fillId="0" borderId="44" xfId="0" applyFont="1" applyBorder="1" applyAlignment="1" applyProtection="1">
      <alignment horizontal="center" vertical="center" wrapText="1" readingOrder="2"/>
      <protection locked="0"/>
    </xf>
    <xf numFmtId="0" fontId="19" fillId="0" borderId="45" xfId="0" applyFont="1" applyBorder="1" applyAlignment="1" applyProtection="1">
      <alignment horizontal="center" vertical="center" wrapText="1" readingOrder="2"/>
      <protection locked="0"/>
    </xf>
    <xf numFmtId="0" fontId="14" fillId="0" borderId="24" xfId="0" applyFont="1" applyBorder="1" applyAlignment="1">
      <alignment horizontal="right" vertical="center" wrapText="1" readingOrder="2"/>
    </xf>
    <xf numFmtId="0" fontId="14" fillId="0" borderId="38" xfId="0" applyFont="1" applyBorder="1" applyAlignment="1">
      <alignment horizontal="right" vertical="center" wrapText="1" readingOrder="2"/>
    </xf>
    <xf numFmtId="0" fontId="14" fillId="0" borderId="2" xfId="0" applyFont="1" applyBorder="1" applyAlignment="1">
      <alignment horizontal="right" vertical="center" wrapText="1" readingOrder="2"/>
    </xf>
    <xf numFmtId="0" fontId="14" fillId="0" borderId="41" xfId="0" applyFont="1" applyBorder="1" applyAlignment="1">
      <alignment horizontal="right" vertical="center" wrapText="1" readingOrder="2"/>
    </xf>
    <xf numFmtId="0" fontId="14" fillId="0" borderId="39" xfId="0" applyFont="1" applyBorder="1" applyAlignment="1">
      <alignment horizontal="right" vertical="center" wrapText="1" readingOrder="2"/>
    </xf>
    <xf numFmtId="0" fontId="16" fillId="0" borderId="24" xfId="0" applyFont="1" applyBorder="1" applyAlignment="1">
      <alignment horizontal="right" vertical="center" wrapText="1" readingOrder="2"/>
    </xf>
    <xf numFmtId="0" fontId="16" fillId="0" borderId="2" xfId="0" applyFont="1" applyBorder="1" applyAlignment="1">
      <alignment horizontal="right" vertical="center" wrapText="1" readingOrder="2"/>
    </xf>
    <xf numFmtId="9" fontId="14" fillId="0" borderId="24" xfId="0" applyNumberFormat="1" applyFont="1" applyBorder="1" applyAlignment="1">
      <alignment horizontal="center" vertical="center" wrapText="1" readingOrder="2"/>
    </xf>
    <xf numFmtId="0" fontId="14" fillId="0" borderId="2" xfId="0" applyFont="1" applyBorder="1" applyAlignment="1">
      <alignment horizontal="center" vertical="center" wrapText="1" readingOrder="2"/>
    </xf>
    <xf numFmtId="0" fontId="14" fillId="0" borderId="38" xfId="0" applyFont="1" applyBorder="1" applyAlignment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3" fontId="2" fillId="0" borderId="55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 readingOrder="2"/>
    </xf>
    <xf numFmtId="9" fontId="2" fillId="0" borderId="56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3" fontId="2" fillId="0" borderId="1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38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28" xfId="0" applyNumberFormat="1" applyFont="1" applyBorder="1" applyAlignment="1" applyProtection="1">
      <alignment horizontal="center" vertical="center" wrapText="1" readingOrder="2"/>
      <protection locked="0"/>
    </xf>
    <xf numFmtId="3" fontId="2" fillId="0" borderId="30" xfId="0" applyNumberFormat="1" applyFont="1" applyBorder="1" applyAlignment="1" applyProtection="1">
      <alignment horizontal="center" vertical="center" wrapText="1" readingOrder="2"/>
      <protection locked="0"/>
    </xf>
    <xf numFmtId="3" fontId="2" fillId="0" borderId="22" xfId="0" applyNumberFormat="1" applyFont="1" applyBorder="1" applyAlignment="1" applyProtection="1">
      <alignment horizontal="justify" vertical="center" wrapText="1" readingOrder="2"/>
      <protection locked="0"/>
    </xf>
    <xf numFmtId="3" fontId="2" fillId="0" borderId="20" xfId="0" applyNumberFormat="1" applyFont="1" applyBorder="1" applyAlignment="1" applyProtection="1">
      <alignment horizontal="justify" vertical="center" wrapText="1" readingOrder="2"/>
      <protection locked="0"/>
    </xf>
    <xf numFmtId="3" fontId="2" fillId="0" borderId="23" xfId="0" applyNumberFormat="1" applyFont="1" applyBorder="1" applyAlignment="1" applyProtection="1">
      <alignment horizontal="justify" vertical="center" wrapText="1" readingOrder="2"/>
      <protection locked="0"/>
    </xf>
    <xf numFmtId="3" fontId="2" fillId="0" borderId="35" xfId="0" applyNumberFormat="1" applyFont="1" applyBorder="1" applyAlignment="1" applyProtection="1">
      <alignment horizontal="justify" vertical="center" wrapText="1" readingOrder="2"/>
      <protection locked="0"/>
    </xf>
    <xf numFmtId="3" fontId="2" fillId="0" borderId="32" xfId="0" applyNumberFormat="1" applyFont="1" applyBorder="1" applyAlignment="1" applyProtection="1">
      <alignment horizontal="center" vertical="center" wrapText="1" readingOrder="2"/>
      <protection locked="0"/>
    </xf>
    <xf numFmtId="3" fontId="2" fillId="0" borderId="33" xfId="0" applyNumberFormat="1" applyFont="1" applyBorder="1" applyAlignment="1" applyProtection="1">
      <alignment horizontal="center" vertical="center" wrapText="1" readingOrder="2"/>
      <protection locked="0"/>
    </xf>
    <xf numFmtId="3" fontId="2" fillId="0" borderId="34" xfId="0" applyNumberFormat="1" applyFont="1" applyBorder="1" applyAlignment="1" applyProtection="1">
      <alignment horizontal="center" vertical="center" wrapText="1" readingOrder="2"/>
      <protection locked="0"/>
    </xf>
    <xf numFmtId="3" fontId="10" fillId="0" borderId="1" xfId="0" applyNumberFormat="1" applyFont="1" applyBorder="1" applyAlignment="1">
      <alignment vertical="center"/>
    </xf>
    <xf numFmtId="0" fontId="19" fillId="9" borderId="42" xfId="0" applyFont="1" applyFill="1" applyBorder="1" applyAlignment="1" applyProtection="1">
      <alignment horizontal="center" vertical="center" wrapText="1" readingOrder="2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1BE8-CC02-4CD5-A7D9-D8B7747B8733}">
  <sheetPr>
    <pageSetUpPr fitToPage="1"/>
  </sheetPr>
  <dimension ref="A1:J72"/>
  <sheetViews>
    <sheetView rightToLeft="1" workbookViewId="0">
      <selection activeCell="A44" sqref="A44"/>
    </sheetView>
  </sheetViews>
  <sheetFormatPr defaultRowHeight="15" x14ac:dyDescent="0.25"/>
  <cols>
    <col min="1" max="1" width="30.09765625" style="120" bestFit="1" customWidth="1"/>
    <col min="2" max="2" width="11.09765625" style="121" bestFit="1" customWidth="1"/>
    <col min="3" max="8" width="11.09765625" style="121" customWidth="1"/>
    <col min="9" max="9" width="9.3984375" style="121" bestFit="1" customWidth="1"/>
    <col min="10" max="10" width="31.296875" style="119" customWidth="1"/>
    <col min="11" max="258" width="9.09765625" style="119"/>
    <col min="259" max="259" width="21.3984375" style="119" bestFit="1" customWidth="1"/>
    <col min="260" max="260" width="11.09765625" style="119" bestFit="1" customWidth="1"/>
    <col min="261" max="265" width="11.09765625" style="119" customWidth="1"/>
    <col min="266" max="266" width="45.3984375" style="119" customWidth="1"/>
    <col min="267" max="514" width="9.09765625" style="119"/>
    <col min="515" max="515" width="21.3984375" style="119" bestFit="1" customWidth="1"/>
    <col min="516" max="516" width="11.09765625" style="119" bestFit="1" customWidth="1"/>
    <col min="517" max="521" width="11.09765625" style="119" customWidth="1"/>
    <col min="522" max="522" width="45.3984375" style="119" customWidth="1"/>
    <col min="523" max="770" width="9.09765625" style="119"/>
    <col min="771" max="771" width="21.3984375" style="119" bestFit="1" customWidth="1"/>
    <col min="772" max="772" width="11.09765625" style="119" bestFit="1" customWidth="1"/>
    <col min="773" max="777" width="11.09765625" style="119" customWidth="1"/>
    <col min="778" max="778" width="45.3984375" style="119" customWidth="1"/>
    <col min="779" max="1026" width="9.09765625" style="119"/>
    <col min="1027" max="1027" width="21.3984375" style="119" bestFit="1" customWidth="1"/>
    <col min="1028" max="1028" width="11.09765625" style="119" bestFit="1" customWidth="1"/>
    <col min="1029" max="1033" width="11.09765625" style="119" customWidth="1"/>
    <col min="1034" max="1034" width="45.3984375" style="119" customWidth="1"/>
    <col min="1035" max="1282" width="9.09765625" style="119"/>
    <col min="1283" max="1283" width="21.3984375" style="119" bestFit="1" customWidth="1"/>
    <col min="1284" max="1284" width="11.09765625" style="119" bestFit="1" customWidth="1"/>
    <col min="1285" max="1289" width="11.09765625" style="119" customWidth="1"/>
    <col min="1290" max="1290" width="45.3984375" style="119" customWidth="1"/>
    <col min="1291" max="1538" width="9.09765625" style="119"/>
    <col min="1539" max="1539" width="21.3984375" style="119" bestFit="1" customWidth="1"/>
    <col min="1540" max="1540" width="11.09765625" style="119" bestFit="1" customWidth="1"/>
    <col min="1541" max="1545" width="11.09765625" style="119" customWidth="1"/>
    <col min="1546" max="1546" width="45.3984375" style="119" customWidth="1"/>
    <col min="1547" max="1794" width="9.09765625" style="119"/>
    <col min="1795" max="1795" width="21.3984375" style="119" bestFit="1" customWidth="1"/>
    <col min="1796" max="1796" width="11.09765625" style="119" bestFit="1" customWidth="1"/>
    <col min="1797" max="1801" width="11.09765625" style="119" customWidth="1"/>
    <col min="1802" max="1802" width="45.3984375" style="119" customWidth="1"/>
    <col min="1803" max="2050" width="9.09765625" style="119"/>
    <col min="2051" max="2051" width="21.3984375" style="119" bestFit="1" customWidth="1"/>
    <col min="2052" max="2052" width="11.09765625" style="119" bestFit="1" customWidth="1"/>
    <col min="2053" max="2057" width="11.09765625" style="119" customWidth="1"/>
    <col min="2058" max="2058" width="45.3984375" style="119" customWidth="1"/>
    <col min="2059" max="2306" width="9.09765625" style="119"/>
    <col min="2307" max="2307" width="21.3984375" style="119" bestFit="1" customWidth="1"/>
    <col min="2308" max="2308" width="11.09765625" style="119" bestFit="1" customWidth="1"/>
    <col min="2309" max="2313" width="11.09765625" style="119" customWidth="1"/>
    <col min="2314" max="2314" width="45.3984375" style="119" customWidth="1"/>
    <col min="2315" max="2562" width="9.09765625" style="119"/>
    <col min="2563" max="2563" width="21.3984375" style="119" bestFit="1" customWidth="1"/>
    <col min="2564" max="2564" width="11.09765625" style="119" bestFit="1" customWidth="1"/>
    <col min="2565" max="2569" width="11.09765625" style="119" customWidth="1"/>
    <col min="2570" max="2570" width="45.3984375" style="119" customWidth="1"/>
    <col min="2571" max="2818" width="9.09765625" style="119"/>
    <col min="2819" max="2819" width="21.3984375" style="119" bestFit="1" customWidth="1"/>
    <col min="2820" max="2820" width="11.09765625" style="119" bestFit="1" customWidth="1"/>
    <col min="2821" max="2825" width="11.09765625" style="119" customWidth="1"/>
    <col min="2826" max="2826" width="45.3984375" style="119" customWidth="1"/>
    <col min="2827" max="3074" width="9.09765625" style="119"/>
    <col min="3075" max="3075" width="21.3984375" style="119" bestFit="1" customWidth="1"/>
    <col min="3076" max="3076" width="11.09765625" style="119" bestFit="1" customWidth="1"/>
    <col min="3077" max="3081" width="11.09765625" style="119" customWidth="1"/>
    <col min="3082" max="3082" width="45.3984375" style="119" customWidth="1"/>
    <col min="3083" max="3330" width="9.09765625" style="119"/>
    <col min="3331" max="3331" width="21.3984375" style="119" bestFit="1" customWidth="1"/>
    <col min="3332" max="3332" width="11.09765625" style="119" bestFit="1" customWidth="1"/>
    <col min="3333" max="3337" width="11.09765625" style="119" customWidth="1"/>
    <col min="3338" max="3338" width="45.3984375" style="119" customWidth="1"/>
    <col min="3339" max="3586" width="9.09765625" style="119"/>
    <col min="3587" max="3587" width="21.3984375" style="119" bestFit="1" customWidth="1"/>
    <col min="3588" max="3588" width="11.09765625" style="119" bestFit="1" customWidth="1"/>
    <col min="3589" max="3593" width="11.09765625" style="119" customWidth="1"/>
    <col min="3594" max="3594" width="45.3984375" style="119" customWidth="1"/>
    <col min="3595" max="3842" width="9.09765625" style="119"/>
    <col min="3843" max="3843" width="21.3984375" style="119" bestFit="1" customWidth="1"/>
    <col min="3844" max="3844" width="11.09765625" style="119" bestFit="1" customWidth="1"/>
    <col min="3845" max="3849" width="11.09765625" style="119" customWidth="1"/>
    <col min="3850" max="3850" width="45.3984375" style="119" customWidth="1"/>
    <col min="3851" max="4098" width="9.09765625" style="119"/>
    <col min="4099" max="4099" width="21.3984375" style="119" bestFit="1" customWidth="1"/>
    <col min="4100" max="4100" width="11.09765625" style="119" bestFit="1" customWidth="1"/>
    <col min="4101" max="4105" width="11.09765625" style="119" customWidth="1"/>
    <col min="4106" max="4106" width="45.3984375" style="119" customWidth="1"/>
    <col min="4107" max="4354" width="9.09765625" style="119"/>
    <col min="4355" max="4355" width="21.3984375" style="119" bestFit="1" customWidth="1"/>
    <col min="4356" max="4356" width="11.09765625" style="119" bestFit="1" customWidth="1"/>
    <col min="4357" max="4361" width="11.09765625" style="119" customWidth="1"/>
    <col min="4362" max="4362" width="45.3984375" style="119" customWidth="1"/>
    <col min="4363" max="4610" width="9.09765625" style="119"/>
    <col min="4611" max="4611" width="21.3984375" style="119" bestFit="1" customWidth="1"/>
    <col min="4612" max="4612" width="11.09765625" style="119" bestFit="1" customWidth="1"/>
    <col min="4613" max="4617" width="11.09765625" style="119" customWidth="1"/>
    <col min="4618" max="4618" width="45.3984375" style="119" customWidth="1"/>
    <col min="4619" max="4866" width="9.09765625" style="119"/>
    <col min="4867" max="4867" width="21.3984375" style="119" bestFit="1" customWidth="1"/>
    <col min="4868" max="4868" width="11.09765625" style="119" bestFit="1" customWidth="1"/>
    <col min="4869" max="4873" width="11.09765625" style="119" customWidth="1"/>
    <col min="4874" max="4874" width="45.3984375" style="119" customWidth="1"/>
    <col min="4875" max="5122" width="9.09765625" style="119"/>
    <col min="5123" max="5123" width="21.3984375" style="119" bestFit="1" customWidth="1"/>
    <col min="5124" max="5124" width="11.09765625" style="119" bestFit="1" customWidth="1"/>
    <col min="5125" max="5129" width="11.09765625" style="119" customWidth="1"/>
    <col min="5130" max="5130" width="45.3984375" style="119" customWidth="1"/>
    <col min="5131" max="5378" width="9.09765625" style="119"/>
    <col min="5379" max="5379" width="21.3984375" style="119" bestFit="1" customWidth="1"/>
    <col min="5380" max="5380" width="11.09765625" style="119" bestFit="1" customWidth="1"/>
    <col min="5381" max="5385" width="11.09765625" style="119" customWidth="1"/>
    <col min="5386" max="5386" width="45.3984375" style="119" customWidth="1"/>
    <col min="5387" max="5634" width="9.09765625" style="119"/>
    <col min="5635" max="5635" width="21.3984375" style="119" bestFit="1" customWidth="1"/>
    <col min="5636" max="5636" width="11.09765625" style="119" bestFit="1" customWidth="1"/>
    <col min="5637" max="5641" width="11.09765625" style="119" customWidth="1"/>
    <col min="5642" max="5642" width="45.3984375" style="119" customWidth="1"/>
    <col min="5643" max="5890" width="9.09765625" style="119"/>
    <col min="5891" max="5891" width="21.3984375" style="119" bestFit="1" customWidth="1"/>
    <col min="5892" max="5892" width="11.09765625" style="119" bestFit="1" customWidth="1"/>
    <col min="5893" max="5897" width="11.09765625" style="119" customWidth="1"/>
    <col min="5898" max="5898" width="45.3984375" style="119" customWidth="1"/>
    <col min="5899" max="6146" width="9.09765625" style="119"/>
    <col min="6147" max="6147" width="21.3984375" style="119" bestFit="1" customWidth="1"/>
    <col min="6148" max="6148" width="11.09765625" style="119" bestFit="1" customWidth="1"/>
    <col min="6149" max="6153" width="11.09765625" style="119" customWidth="1"/>
    <col min="6154" max="6154" width="45.3984375" style="119" customWidth="1"/>
    <col min="6155" max="6402" width="9.09765625" style="119"/>
    <col min="6403" max="6403" width="21.3984375" style="119" bestFit="1" customWidth="1"/>
    <col min="6404" max="6404" width="11.09765625" style="119" bestFit="1" customWidth="1"/>
    <col min="6405" max="6409" width="11.09765625" style="119" customWidth="1"/>
    <col min="6410" max="6410" width="45.3984375" style="119" customWidth="1"/>
    <col min="6411" max="6658" width="9.09765625" style="119"/>
    <col min="6659" max="6659" width="21.3984375" style="119" bestFit="1" customWidth="1"/>
    <col min="6660" max="6660" width="11.09765625" style="119" bestFit="1" customWidth="1"/>
    <col min="6661" max="6665" width="11.09765625" style="119" customWidth="1"/>
    <col min="6666" max="6666" width="45.3984375" style="119" customWidth="1"/>
    <col min="6667" max="6914" width="9.09765625" style="119"/>
    <col min="6915" max="6915" width="21.3984375" style="119" bestFit="1" customWidth="1"/>
    <col min="6916" max="6916" width="11.09765625" style="119" bestFit="1" customWidth="1"/>
    <col min="6917" max="6921" width="11.09765625" style="119" customWidth="1"/>
    <col min="6922" max="6922" width="45.3984375" style="119" customWidth="1"/>
    <col min="6923" max="7170" width="9.09765625" style="119"/>
    <col min="7171" max="7171" width="21.3984375" style="119" bestFit="1" customWidth="1"/>
    <col min="7172" max="7172" width="11.09765625" style="119" bestFit="1" customWidth="1"/>
    <col min="7173" max="7177" width="11.09765625" style="119" customWidth="1"/>
    <col min="7178" max="7178" width="45.3984375" style="119" customWidth="1"/>
    <col min="7179" max="7426" width="9.09765625" style="119"/>
    <col min="7427" max="7427" width="21.3984375" style="119" bestFit="1" customWidth="1"/>
    <col min="7428" max="7428" width="11.09765625" style="119" bestFit="1" customWidth="1"/>
    <col min="7429" max="7433" width="11.09765625" style="119" customWidth="1"/>
    <col min="7434" max="7434" width="45.3984375" style="119" customWidth="1"/>
    <col min="7435" max="7682" width="9.09765625" style="119"/>
    <col min="7683" max="7683" width="21.3984375" style="119" bestFit="1" customWidth="1"/>
    <col min="7684" max="7684" width="11.09765625" style="119" bestFit="1" customWidth="1"/>
    <col min="7685" max="7689" width="11.09765625" style="119" customWidth="1"/>
    <col min="7690" max="7690" width="45.3984375" style="119" customWidth="1"/>
    <col min="7691" max="7938" width="9.09765625" style="119"/>
    <col min="7939" max="7939" width="21.3984375" style="119" bestFit="1" customWidth="1"/>
    <col min="7940" max="7940" width="11.09765625" style="119" bestFit="1" customWidth="1"/>
    <col min="7941" max="7945" width="11.09765625" style="119" customWidth="1"/>
    <col min="7946" max="7946" width="45.3984375" style="119" customWidth="1"/>
    <col min="7947" max="8194" width="9.09765625" style="119"/>
    <col min="8195" max="8195" width="21.3984375" style="119" bestFit="1" customWidth="1"/>
    <col min="8196" max="8196" width="11.09765625" style="119" bestFit="1" customWidth="1"/>
    <col min="8197" max="8201" width="11.09765625" style="119" customWidth="1"/>
    <col min="8202" max="8202" width="45.3984375" style="119" customWidth="1"/>
    <col min="8203" max="8450" width="9.09765625" style="119"/>
    <col min="8451" max="8451" width="21.3984375" style="119" bestFit="1" customWidth="1"/>
    <col min="8452" max="8452" width="11.09765625" style="119" bestFit="1" customWidth="1"/>
    <col min="8453" max="8457" width="11.09765625" style="119" customWidth="1"/>
    <col min="8458" max="8458" width="45.3984375" style="119" customWidth="1"/>
    <col min="8459" max="8706" width="9.09765625" style="119"/>
    <col min="8707" max="8707" width="21.3984375" style="119" bestFit="1" customWidth="1"/>
    <col min="8708" max="8708" width="11.09765625" style="119" bestFit="1" customWidth="1"/>
    <col min="8709" max="8713" width="11.09765625" style="119" customWidth="1"/>
    <col min="8714" max="8714" width="45.3984375" style="119" customWidth="1"/>
    <col min="8715" max="8962" width="9.09765625" style="119"/>
    <col min="8963" max="8963" width="21.3984375" style="119" bestFit="1" customWidth="1"/>
    <col min="8964" max="8964" width="11.09765625" style="119" bestFit="1" customWidth="1"/>
    <col min="8965" max="8969" width="11.09765625" style="119" customWidth="1"/>
    <col min="8970" max="8970" width="45.3984375" style="119" customWidth="1"/>
    <col min="8971" max="9218" width="9.09765625" style="119"/>
    <col min="9219" max="9219" width="21.3984375" style="119" bestFit="1" customWidth="1"/>
    <col min="9220" max="9220" width="11.09765625" style="119" bestFit="1" customWidth="1"/>
    <col min="9221" max="9225" width="11.09765625" style="119" customWidth="1"/>
    <col min="9226" max="9226" width="45.3984375" style="119" customWidth="1"/>
    <col min="9227" max="9474" width="9.09765625" style="119"/>
    <col min="9475" max="9475" width="21.3984375" style="119" bestFit="1" customWidth="1"/>
    <col min="9476" max="9476" width="11.09765625" style="119" bestFit="1" customWidth="1"/>
    <col min="9477" max="9481" width="11.09765625" style="119" customWidth="1"/>
    <col min="9482" max="9482" width="45.3984375" style="119" customWidth="1"/>
    <col min="9483" max="9730" width="9.09765625" style="119"/>
    <col min="9731" max="9731" width="21.3984375" style="119" bestFit="1" customWidth="1"/>
    <col min="9732" max="9732" width="11.09765625" style="119" bestFit="1" customWidth="1"/>
    <col min="9733" max="9737" width="11.09765625" style="119" customWidth="1"/>
    <col min="9738" max="9738" width="45.3984375" style="119" customWidth="1"/>
    <col min="9739" max="9986" width="9.09765625" style="119"/>
    <col min="9987" max="9987" width="21.3984375" style="119" bestFit="1" customWidth="1"/>
    <col min="9988" max="9988" width="11.09765625" style="119" bestFit="1" customWidth="1"/>
    <col min="9989" max="9993" width="11.09765625" style="119" customWidth="1"/>
    <col min="9994" max="9994" width="45.3984375" style="119" customWidth="1"/>
    <col min="9995" max="10242" width="9.09765625" style="119"/>
    <col min="10243" max="10243" width="21.3984375" style="119" bestFit="1" customWidth="1"/>
    <col min="10244" max="10244" width="11.09765625" style="119" bestFit="1" customWidth="1"/>
    <col min="10245" max="10249" width="11.09765625" style="119" customWidth="1"/>
    <col min="10250" max="10250" width="45.3984375" style="119" customWidth="1"/>
    <col min="10251" max="10498" width="9.09765625" style="119"/>
    <col min="10499" max="10499" width="21.3984375" style="119" bestFit="1" customWidth="1"/>
    <col min="10500" max="10500" width="11.09765625" style="119" bestFit="1" customWidth="1"/>
    <col min="10501" max="10505" width="11.09765625" style="119" customWidth="1"/>
    <col min="10506" max="10506" width="45.3984375" style="119" customWidth="1"/>
    <col min="10507" max="10754" width="9.09765625" style="119"/>
    <col min="10755" max="10755" width="21.3984375" style="119" bestFit="1" customWidth="1"/>
    <col min="10756" max="10756" width="11.09765625" style="119" bestFit="1" customWidth="1"/>
    <col min="10757" max="10761" width="11.09765625" style="119" customWidth="1"/>
    <col min="10762" max="10762" width="45.3984375" style="119" customWidth="1"/>
    <col min="10763" max="11010" width="9.09765625" style="119"/>
    <col min="11011" max="11011" width="21.3984375" style="119" bestFit="1" customWidth="1"/>
    <col min="11012" max="11012" width="11.09765625" style="119" bestFit="1" customWidth="1"/>
    <col min="11013" max="11017" width="11.09765625" style="119" customWidth="1"/>
    <col min="11018" max="11018" width="45.3984375" style="119" customWidth="1"/>
    <col min="11019" max="11266" width="9.09765625" style="119"/>
    <col min="11267" max="11267" width="21.3984375" style="119" bestFit="1" customWidth="1"/>
    <col min="11268" max="11268" width="11.09765625" style="119" bestFit="1" customWidth="1"/>
    <col min="11269" max="11273" width="11.09765625" style="119" customWidth="1"/>
    <col min="11274" max="11274" width="45.3984375" style="119" customWidth="1"/>
    <col min="11275" max="11522" width="9.09765625" style="119"/>
    <col min="11523" max="11523" width="21.3984375" style="119" bestFit="1" customWidth="1"/>
    <col min="11524" max="11524" width="11.09765625" style="119" bestFit="1" customWidth="1"/>
    <col min="11525" max="11529" width="11.09765625" style="119" customWidth="1"/>
    <col min="11530" max="11530" width="45.3984375" style="119" customWidth="1"/>
    <col min="11531" max="11778" width="9.09765625" style="119"/>
    <col min="11779" max="11779" width="21.3984375" style="119" bestFit="1" customWidth="1"/>
    <col min="11780" max="11780" width="11.09765625" style="119" bestFit="1" customWidth="1"/>
    <col min="11781" max="11785" width="11.09765625" style="119" customWidth="1"/>
    <col min="11786" max="11786" width="45.3984375" style="119" customWidth="1"/>
    <col min="11787" max="12034" width="9.09765625" style="119"/>
    <col min="12035" max="12035" width="21.3984375" style="119" bestFit="1" customWidth="1"/>
    <col min="12036" max="12036" width="11.09765625" style="119" bestFit="1" customWidth="1"/>
    <col min="12037" max="12041" width="11.09765625" style="119" customWidth="1"/>
    <col min="12042" max="12042" width="45.3984375" style="119" customWidth="1"/>
    <col min="12043" max="12290" width="9.09765625" style="119"/>
    <col min="12291" max="12291" width="21.3984375" style="119" bestFit="1" customWidth="1"/>
    <col min="12292" max="12292" width="11.09765625" style="119" bestFit="1" customWidth="1"/>
    <col min="12293" max="12297" width="11.09765625" style="119" customWidth="1"/>
    <col min="12298" max="12298" width="45.3984375" style="119" customWidth="1"/>
    <col min="12299" max="12546" width="9.09765625" style="119"/>
    <col min="12547" max="12547" width="21.3984375" style="119" bestFit="1" customWidth="1"/>
    <col min="12548" max="12548" width="11.09765625" style="119" bestFit="1" customWidth="1"/>
    <col min="12549" max="12553" width="11.09765625" style="119" customWidth="1"/>
    <col min="12554" max="12554" width="45.3984375" style="119" customWidth="1"/>
    <col min="12555" max="12802" width="9.09765625" style="119"/>
    <col min="12803" max="12803" width="21.3984375" style="119" bestFit="1" customWidth="1"/>
    <col min="12804" max="12804" width="11.09765625" style="119" bestFit="1" customWidth="1"/>
    <col min="12805" max="12809" width="11.09765625" style="119" customWidth="1"/>
    <col min="12810" max="12810" width="45.3984375" style="119" customWidth="1"/>
    <col min="12811" max="13058" width="9.09765625" style="119"/>
    <col min="13059" max="13059" width="21.3984375" style="119" bestFit="1" customWidth="1"/>
    <col min="13060" max="13060" width="11.09765625" style="119" bestFit="1" customWidth="1"/>
    <col min="13061" max="13065" width="11.09765625" style="119" customWidth="1"/>
    <col min="13066" max="13066" width="45.3984375" style="119" customWidth="1"/>
    <col min="13067" max="13314" width="9.09765625" style="119"/>
    <col min="13315" max="13315" width="21.3984375" style="119" bestFit="1" customWidth="1"/>
    <col min="13316" max="13316" width="11.09765625" style="119" bestFit="1" customWidth="1"/>
    <col min="13317" max="13321" width="11.09765625" style="119" customWidth="1"/>
    <col min="13322" max="13322" width="45.3984375" style="119" customWidth="1"/>
    <col min="13323" max="13570" width="9.09765625" style="119"/>
    <col min="13571" max="13571" width="21.3984375" style="119" bestFit="1" customWidth="1"/>
    <col min="13572" max="13572" width="11.09765625" style="119" bestFit="1" customWidth="1"/>
    <col min="13573" max="13577" width="11.09765625" style="119" customWidth="1"/>
    <col min="13578" max="13578" width="45.3984375" style="119" customWidth="1"/>
    <col min="13579" max="13826" width="9.09765625" style="119"/>
    <col min="13827" max="13827" width="21.3984375" style="119" bestFit="1" customWidth="1"/>
    <col min="13828" max="13828" width="11.09765625" style="119" bestFit="1" customWidth="1"/>
    <col min="13829" max="13833" width="11.09765625" style="119" customWidth="1"/>
    <col min="13834" max="13834" width="45.3984375" style="119" customWidth="1"/>
    <col min="13835" max="14082" width="9.09765625" style="119"/>
    <col min="14083" max="14083" width="21.3984375" style="119" bestFit="1" customWidth="1"/>
    <col min="14084" max="14084" width="11.09765625" style="119" bestFit="1" customWidth="1"/>
    <col min="14085" max="14089" width="11.09765625" style="119" customWidth="1"/>
    <col min="14090" max="14090" width="45.3984375" style="119" customWidth="1"/>
    <col min="14091" max="14338" width="9.09765625" style="119"/>
    <col min="14339" max="14339" width="21.3984375" style="119" bestFit="1" customWidth="1"/>
    <col min="14340" max="14340" width="11.09765625" style="119" bestFit="1" customWidth="1"/>
    <col min="14341" max="14345" width="11.09765625" style="119" customWidth="1"/>
    <col min="14346" max="14346" width="45.3984375" style="119" customWidth="1"/>
    <col min="14347" max="14594" width="9.09765625" style="119"/>
    <col min="14595" max="14595" width="21.3984375" style="119" bestFit="1" customWidth="1"/>
    <col min="14596" max="14596" width="11.09765625" style="119" bestFit="1" customWidth="1"/>
    <col min="14597" max="14601" width="11.09765625" style="119" customWidth="1"/>
    <col min="14602" max="14602" width="45.3984375" style="119" customWidth="1"/>
    <col min="14603" max="14850" width="9.09765625" style="119"/>
    <col min="14851" max="14851" width="21.3984375" style="119" bestFit="1" customWidth="1"/>
    <col min="14852" max="14852" width="11.09765625" style="119" bestFit="1" customWidth="1"/>
    <col min="14853" max="14857" width="11.09765625" style="119" customWidth="1"/>
    <col min="14858" max="14858" width="45.3984375" style="119" customWidth="1"/>
    <col min="14859" max="15106" width="9.09765625" style="119"/>
    <col min="15107" max="15107" width="21.3984375" style="119" bestFit="1" customWidth="1"/>
    <col min="15108" max="15108" width="11.09765625" style="119" bestFit="1" customWidth="1"/>
    <col min="15109" max="15113" width="11.09765625" style="119" customWidth="1"/>
    <col min="15114" max="15114" width="45.3984375" style="119" customWidth="1"/>
    <col min="15115" max="15362" width="9.09765625" style="119"/>
    <col min="15363" max="15363" width="21.3984375" style="119" bestFit="1" customWidth="1"/>
    <col min="15364" max="15364" width="11.09765625" style="119" bestFit="1" customWidth="1"/>
    <col min="15365" max="15369" width="11.09765625" style="119" customWidth="1"/>
    <col min="15370" max="15370" width="45.3984375" style="119" customWidth="1"/>
    <col min="15371" max="15618" width="9.09765625" style="119"/>
    <col min="15619" max="15619" width="21.3984375" style="119" bestFit="1" customWidth="1"/>
    <col min="15620" max="15620" width="11.09765625" style="119" bestFit="1" customWidth="1"/>
    <col min="15621" max="15625" width="11.09765625" style="119" customWidth="1"/>
    <col min="15626" max="15626" width="45.3984375" style="119" customWidth="1"/>
    <col min="15627" max="15874" width="9.09765625" style="119"/>
    <col min="15875" max="15875" width="21.3984375" style="119" bestFit="1" customWidth="1"/>
    <col min="15876" max="15876" width="11.09765625" style="119" bestFit="1" customWidth="1"/>
    <col min="15877" max="15881" width="11.09765625" style="119" customWidth="1"/>
    <col min="15882" max="15882" width="45.3984375" style="119" customWidth="1"/>
    <col min="15883" max="16130" width="9.09765625" style="119"/>
    <col min="16131" max="16131" width="21.3984375" style="119" bestFit="1" customWidth="1"/>
    <col min="16132" max="16132" width="11.09765625" style="119" bestFit="1" customWidth="1"/>
    <col min="16133" max="16137" width="11.09765625" style="119" customWidth="1"/>
    <col min="16138" max="16138" width="45.3984375" style="119" customWidth="1"/>
    <col min="16139" max="16384" width="9.09765625" style="119"/>
  </cols>
  <sheetData>
    <row r="1" spans="1:10" ht="15.6" x14ac:dyDescent="0.3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5.6" thickBot="1" x14ac:dyDescent="0.3"/>
    <row r="3" spans="1:10" ht="15.6" x14ac:dyDescent="0.25">
      <c r="A3" s="181" t="s">
        <v>1</v>
      </c>
      <c r="B3" s="178" t="s">
        <v>2</v>
      </c>
      <c r="C3" s="179"/>
      <c r="D3" s="178" t="s">
        <v>3</v>
      </c>
      <c r="E3" s="179"/>
      <c r="F3" s="178" t="s">
        <v>4</v>
      </c>
      <c r="G3" s="179"/>
      <c r="H3" s="178" t="s">
        <v>5</v>
      </c>
      <c r="I3" s="179"/>
      <c r="J3" s="183" t="s">
        <v>6</v>
      </c>
    </row>
    <row r="4" spans="1:10" ht="16.2" thickBot="1" x14ac:dyDescent="0.3">
      <c r="A4" s="182"/>
      <c r="B4" s="122" t="s">
        <v>7</v>
      </c>
      <c r="C4" s="123" t="s">
        <v>8</v>
      </c>
      <c r="D4" s="122" t="s">
        <v>7</v>
      </c>
      <c r="E4" s="123" t="s">
        <v>8</v>
      </c>
      <c r="F4" s="122" t="s">
        <v>7</v>
      </c>
      <c r="G4" s="123" t="s">
        <v>8</v>
      </c>
      <c r="H4" s="122" t="s">
        <v>7</v>
      </c>
      <c r="I4" s="123" t="s">
        <v>8</v>
      </c>
      <c r="J4" s="184"/>
    </row>
    <row r="5" spans="1:10" ht="27.6" customHeight="1" x14ac:dyDescent="0.25">
      <c r="A5" s="124" t="s">
        <v>9</v>
      </c>
      <c r="B5" s="162">
        <v>0</v>
      </c>
      <c r="C5" s="125"/>
      <c r="D5" s="162">
        <v>0</v>
      </c>
      <c r="E5" s="125"/>
      <c r="F5" s="162">
        <v>0</v>
      </c>
      <c r="G5" s="125"/>
      <c r="H5" s="162">
        <v>0</v>
      </c>
      <c r="I5" s="125"/>
      <c r="J5" s="126"/>
    </row>
    <row r="6" spans="1:10" ht="27.6" customHeight="1" x14ac:dyDescent="0.25">
      <c r="A6" s="127" t="s">
        <v>10</v>
      </c>
      <c r="B6" s="128"/>
      <c r="C6" s="129" t="e">
        <f t="shared" ref="C6:C19" si="0">B6/B$5</f>
        <v>#DIV/0!</v>
      </c>
      <c r="D6" s="128"/>
      <c r="E6" s="129" t="e">
        <f t="shared" ref="E6:E19" si="1">D6/D$5</f>
        <v>#DIV/0!</v>
      </c>
      <c r="F6" s="128"/>
      <c r="G6" s="129" t="e">
        <f t="shared" ref="G6:G19" si="2">F6/F$5</f>
        <v>#DIV/0!</v>
      </c>
      <c r="H6" s="128"/>
      <c r="I6" s="129" t="e">
        <f t="shared" ref="I6:I19" si="3">H6/H$5</f>
        <v>#DIV/0!</v>
      </c>
      <c r="J6" s="130"/>
    </row>
    <row r="7" spans="1:10" ht="27.6" customHeight="1" x14ac:dyDescent="0.25">
      <c r="A7" s="127" t="s">
        <v>11</v>
      </c>
      <c r="B7" s="128"/>
      <c r="C7" s="129" t="e">
        <f t="shared" si="0"/>
        <v>#DIV/0!</v>
      </c>
      <c r="D7" s="128"/>
      <c r="E7" s="129" t="e">
        <f t="shared" si="1"/>
        <v>#DIV/0!</v>
      </c>
      <c r="F7" s="128"/>
      <c r="G7" s="129" t="e">
        <f t="shared" si="2"/>
        <v>#DIV/0!</v>
      </c>
      <c r="H7" s="128"/>
      <c r="I7" s="129" t="e">
        <f t="shared" si="3"/>
        <v>#DIV/0!</v>
      </c>
      <c r="J7" s="130"/>
    </row>
    <row r="8" spans="1:10" ht="27.6" customHeight="1" x14ac:dyDescent="0.25">
      <c r="A8" s="127" t="s">
        <v>12</v>
      </c>
      <c r="B8" s="131"/>
      <c r="C8" s="129" t="e">
        <f t="shared" si="0"/>
        <v>#DIV/0!</v>
      </c>
      <c r="D8" s="131"/>
      <c r="E8" s="129" t="e">
        <f t="shared" si="1"/>
        <v>#DIV/0!</v>
      </c>
      <c r="F8" s="131"/>
      <c r="G8" s="129" t="e">
        <f t="shared" si="2"/>
        <v>#DIV/0!</v>
      </c>
      <c r="H8" s="131"/>
      <c r="I8" s="129" t="e">
        <f t="shared" si="3"/>
        <v>#DIV/0!</v>
      </c>
      <c r="J8" s="130"/>
    </row>
    <row r="9" spans="1:10" ht="27.6" customHeight="1" x14ac:dyDescent="0.25">
      <c r="A9" s="127" t="s">
        <v>13</v>
      </c>
      <c r="B9" s="128"/>
      <c r="C9" s="129" t="e">
        <f t="shared" si="0"/>
        <v>#DIV/0!</v>
      </c>
      <c r="D9" s="128"/>
      <c r="E9" s="129" t="e">
        <f t="shared" si="1"/>
        <v>#DIV/0!</v>
      </c>
      <c r="F9" s="128"/>
      <c r="G9" s="129" t="e">
        <f t="shared" si="2"/>
        <v>#DIV/0!</v>
      </c>
      <c r="H9" s="128"/>
      <c r="I9" s="129" t="e">
        <f t="shared" si="3"/>
        <v>#DIV/0!</v>
      </c>
      <c r="J9" s="130"/>
    </row>
    <row r="10" spans="1:10" ht="27.6" customHeight="1" x14ac:dyDescent="0.25">
      <c r="A10" s="127" t="s">
        <v>14</v>
      </c>
      <c r="B10" s="128"/>
      <c r="C10" s="129" t="e">
        <f t="shared" si="0"/>
        <v>#DIV/0!</v>
      </c>
      <c r="D10" s="128"/>
      <c r="E10" s="129" t="e">
        <f t="shared" si="1"/>
        <v>#DIV/0!</v>
      </c>
      <c r="F10" s="128"/>
      <c r="G10" s="129" t="e">
        <f t="shared" si="2"/>
        <v>#DIV/0!</v>
      </c>
      <c r="H10" s="128"/>
      <c r="I10" s="129" t="e">
        <f t="shared" si="3"/>
        <v>#DIV/0!</v>
      </c>
      <c r="J10" s="130"/>
    </row>
    <row r="11" spans="1:10" ht="27.6" customHeight="1" x14ac:dyDescent="0.25">
      <c r="A11" s="127" t="s">
        <v>15</v>
      </c>
      <c r="B11" s="128"/>
      <c r="C11" s="129" t="e">
        <f t="shared" si="0"/>
        <v>#DIV/0!</v>
      </c>
      <c r="D11" s="128"/>
      <c r="E11" s="129" t="e">
        <f t="shared" si="1"/>
        <v>#DIV/0!</v>
      </c>
      <c r="F11" s="128"/>
      <c r="G11" s="129" t="e">
        <f t="shared" si="2"/>
        <v>#DIV/0!</v>
      </c>
      <c r="H11" s="128"/>
      <c r="I11" s="129" t="e">
        <f t="shared" si="3"/>
        <v>#DIV/0!</v>
      </c>
      <c r="J11" s="130"/>
    </row>
    <row r="12" spans="1:10" ht="27.6" customHeight="1" x14ac:dyDescent="0.25">
      <c r="A12" s="127" t="s">
        <v>16</v>
      </c>
      <c r="B12" s="128"/>
      <c r="C12" s="129" t="e">
        <f t="shared" si="0"/>
        <v>#DIV/0!</v>
      </c>
      <c r="D12" s="128"/>
      <c r="E12" s="129" t="e">
        <f t="shared" si="1"/>
        <v>#DIV/0!</v>
      </c>
      <c r="F12" s="128"/>
      <c r="G12" s="129" t="e">
        <f t="shared" si="2"/>
        <v>#DIV/0!</v>
      </c>
      <c r="H12" s="128"/>
      <c r="I12" s="129" t="e">
        <f t="shared" si="3"/>
        <v>#DIV/0!</v>
      </c>
      <c r="J12" s="130"/>
    </row>
    <row r="13" spans="1:10" ht="27.6" customHeight="1" x14ac:dyDescent="0.25">
      <c r="A13" s="127" t="s">
        <v>17</v>
      </c>
      <c r="B13" s="128"/>
      <c r="C13" s="129" t="e">
        <f t="shared" si="0"/>
        <v>#DIV/0!</v>
      </c>
      <c r="D13" s="128"/>
      <c r="E13" s="129" t="e">
        <f t="shared" si="1"/>
        <v>#DIV/0!</v>
      </c>
      <c r="F13" s="128"/>
      <c r="G13" s="129" t="e">
        <f t="shared" si="2"/>
        <v>#DIV/0!</v>
      </c>
      <c r="H13" s="128"/>
      <c r="I13" s="129" t="e">
        <f t="shared" si="3"/>
        <v>#DIV/0!</v>
      </c>
      <c r="J13" s="130"/>
    </row>
    <row r="14" spans="1:10" ht="27.6" customHeight="1" x14ac:dyDescent="0.25">
      <c r="A14" s="127" t="s">
        <v>18</v>
      </c>
      <c r="B14" s="128"/>
      <c r="C14" s="129" t="e">
        <f t="shared" si="0"/>
        <v>#DIV/0!</v>
      </c>
      <c r="D14" s="128"/>
      <c r="E14" s="129" t="e">
        <f t="shared" si="1"/>
        <v>#DIV/0!</v>
      </c>
      <c r="F14" s="128"/>
      <c r="G14" s="129" t="e">
        <f t="shared" si="2"/>
        <v>#DIV/0!</v>
      </c>
      <c r="H14" s="128"/>
      <c r="I14" s="129" t="e">
        <f t="shared" si="3"/>
        <v>#DIV/0!</v>
      </c>
      <c r="J14" s="130"/>
    </row>
    <row r="15" spans="1:10" ht="27.6" customHeight="1" x14ac:dyDescent="0.25">
      <c r="A15" s="127" t="s">
        <v>19</v>
      </c>
      <c r="B15" s="128"/>
      <c r="C15" s="129" t="e">
        <f t="shared" si="0"/>
        <v>#DIV/0!</v>
      </c>
      <c r="D15" s="128"/>
      <c r="E15" s="129" t="e">
        <f t="shared" si="1"/>
        <v>#DIV/0!</v>
      </c>
      <c r="F15" s="128"/>
      <c r="G15" s="129" t="e">
        <f t="shared" si="2"/>
        <v>#DIV/0!</v>
      </c>
      <c r="H15" s="128"/>
      <c r="I15" s="129" t="e">
        <f t="shared" si="3"/>
        <v>#DIV/0!</v>
      </c>
      <c r="J15" s="130"/>
    </row>
    <row r="16" spans="1:10" ht="27.6" customHeight="1" x14ac:dyDescent="0.25">
      <c r="A16" s="127" t="s">
        <v>20</v>
      </c>
      <c r="B16" s="128"/>
      <c r="C16" s="129" t="e">
        <f t="shared" si="0"/>
        <v>#DIV/0!</v>
      </c>
      <c r="D16" s="128"/>
      <c r="E16" s="129" t="e">
        <f t="shared" si="1"/>
        <v>#DIV/0!</v>
      </c>
      <c r="F16" s="128"/>
      <c r="G16" s="129" t="e">
        <f t="shared" si="2"/>
        <v>#DIV/0!</v>
      </c>
      <c r="H16" s="128"/>
      <c r="I16" s="129" t="e">
        <f t="shared" si="3"/>
        <v>#DIV/0!</v>
      </c>
      <c r="J16" s="130"/>
    </row>
    <row r="17" spans="1:10" ht="27.6" customHeight="1" x14ac:dyDescent="0.25">
      <c r="A17" s="127" t="s">
        <v>21</v>
      </c>
      <c r="B17" s="128"/>
      <c r="C17" s="129" t="e">
        <f t="shared" si="0"/>
        <v>#DIV/0!</v>
      </c>
      <c r="D17" s="128"/>
      <c r="E17" s="129" t="e">
        <f t="shared" si="1"/>
        <v>#DIV/0!</v>
      </c>
      <c r="F17" s="128"/>
      <c r="G17" s="129" t="e">
        <f t="shared" si="2"/>
        <v>#DIV/0!</v>
      </c>
      <c r="H17" s="128"/>
      <c r="I17" s="129" t="e">
        <f t="shared" si="3"/>
        <v>#DIV/0!</v>
      </c>
      <c r="J17" s="130"/>
    </row>
    <row r="18" spans="1:10" ht="27.6" customHeight="1" x14ac:dyDescent="0.25">
      <c r="A18" s="127" t="s">
        <v>22</v>
      </c>
      <c r="B18" s="128"/>
      <c r="C18" s="129" t="e">
        <f t="shared" si="0"/>
        <v>#DIV/0!</v>
      </c>
      <c r="D18" s="128"/>
      <c r="E18" s="129" t="e">
        <f t="shared" si="1"/>
        <v>#DIV/0!</v>
      </c>
      <c r="F18" s="128"/>
      <c r="G18" s="129" t="e">
        <f t="shared" si="2"/>
        <v>#DIV/0!</v>
      </c>
      <c r="H18" s="128"/>
      <c r="I18" s="129" t="e">
        <f t="shared" si="3"/>
        <v>#DIV/0!</v>
      </c>
      <c r="J18" s="130"/>
    </row>
    <row r="19" spans="1:10" ht="27.6" customHeight="1" thickBot="1" x14ac:dyDescent="0.3">
      <c r="A19" s="132" t="s">
        <v>23</v>
      </c>
      <c r="B19" s="133"/>
      <c r="C19" s="134" t="e">
        <f t="shared" si="0"/>
        <v>#DIV/0!</v>
      </c>
      <c r="D19" s="133"/>
      <c r="E19" s="134" t="e">
        <f t="shared" si="1"/>
        <v>#DIV/0!</v>
      </c>
      <c r="F19" s="133"/>
      <c r="G19" s="134" t="e">
        <f t="shared" si="2"/>
        <v>#DIV/0!</v>
      </c>
      <c r="H19" s="133"/>
      <c r="I19" s="134" t="e">
        <f t="shared" si="3"/>
        <v>#DIV/0!</v>
      </c>
      <c r="J19" s="135"/>
    </row>
    <row r="20" spans="1:10" ht="27.6" customHeight="1" thickBot="1" x14ac:dyDescent="0.35">
      <c r="A20" s="136" t="s">
        <v>24</v>
      </c>
      <c r="B20" s="137">
        <f t="shared" ref="B20:I20" si="4">SUM(B5:B19)</f>
        <v>0</v>
      </c>
      <c r="C20" s="138" t="e">
        <f t="shared" si="4"/>
        <v>#DIV/0!</v>
      </c>
      <c r="D20" s="137">
        <f t="shared" si="4"/>
        <v>0</v>
      </c>
      <c r="E20" s="138" t="e">
        <f t="shared" si="4"/>
        <v>#DIV/0!</v>
      </c>
      <c r="F20" s="137">
        <f t="shared" si="4"/>
        <v>0</v>
      </c>
      <c r="G20" s="138" t="e">
        <f t="shared" si="4"/>
        <v>#DIV/0!</v>
      </c>
      <c r="H20" s="137">
        <f t="shared" si="4"/>
        <v>0</v>
      </c>
      <c r="I20" s="138" t="e">
        <f t="shared" si="4"/>
        <v>#DIV/0!</v>
      </c>
      <c r="J20" s="139"/>
    </row>
    <row r="21" spans="1:10" ht="27.6" customHeight="1" x14ac:dyDescent="0.25">
      <c r="A21" s="140" t="s">
        <v>25</v>
      </c>
      <c r="B21" s="141"/>
      <c r="C21" s="129" t="str">
        <f t="shared" ref="C21:C29" si="5">IF(ISERROR(B21/B$30),"",B21/B$30)</f>
        <v/>
      </c>
      <c r="D21" s="128"/>
      <c r="E21" s="129" t="str">
        <f t="shared" ref="E21:E29" si="6">IF(ISERROR(D21/D$30),"",D21/D$30)</f>
        <v/>
      </c>
      <c r="F21" s="128"/>
      <c r="G21" s="129" t="str">
        <f t="shared" ref="G21:G29" si="7">IF(ISERROR(F21/F$30),"",F21/F$30)</f>
        <v/>
      </c>
      <c r="H21" s="128"/>
      <c r="I21" s="129" t="str">
        <f t="shared" ref="I21:I29" si="8">IF(ISERROR(H21/H$30),"",H21/H$30)</f>
        <v/>
      </c>
      <c r="J21" s="126"/>
    </row>
    <row r="22" spans="1:10" ht="27.6" customHeight="1" x14ac:dyDescent="0.25">
      <c r="A22" s="142" t="s">
        <v>26</v>
      </c>
      <c r="B22" s="141"/>
      <c r="C22" s="129" t="str">
        <f t="shared" si="5"/>
        <v/>
      </c>
      <c r="D22" s="128"/>
      <c r="E22" s="129" t="str">
        <f t="shared" si="6"/>
        <v/>
      </c>
      <c r="F22" s="128"/>
      <c r="G22" s="129" t="str">
        <f t="shared" si="7"/>
        <v/>
      </c>
      <c r="H22" s="128"/>
      <c r="I22" s="129" t="str">
        <f t="shared" si="8"/>
        <v/>
      </c>
      <c r="J22" s="126"/>
    </row>
    <row r="23" spans="1:10" ht="27.6" customHeight="1" x14ac:dyDescent="0.25">
      <c r="A23" s="120" t="s">
        <v>27</v>
      </c>
      <c r="B23" s="141"/>
      <c r="C23" s="129" t="str">
        <f t="shared" si="5"/>
        <v/>
      </c>
      <c r="D23" s="128"/>
      <c r="E23" s="129" t="str">
        <f t="shared" si="6"/>
        <v/>
      </c>
      <c r="F23" s="128"/>
      <c r="G23" s="129" t="str">
        <f t="shared" si="7"/>
        <v/>
      </c>
      <c r="H23" s="128"/>
      <c r="I23" s="129" t="str">
        <f t="shared" si="8"/>
        <v/>
      </c>
      <c r="J23" s="126"/>
    </row>
    <row r="24" spans="1:10" ht="27.6" customHeight="1" x14ac:dyDescent="0.25">
      <c r="A24" s="142" t="s">
        <v>28</v>
      </c>
      <c r="B24" s="141"/>
      <c r="C24" s="129" t="str">
        <f t="shared" si="5"/>
        <v/>
      </c>
      <c r="D24" s="128"/>
      <c r="E24" s="129" t="str">
        <f t="shared" si="6"/>
        <v/>
      </c>
      <c r="F24" s="128"/>
      <c r="G24" s="129" t="str">
        <f t="shared" si="7"/>
        <v/>
      </c>
      <c r="H24" s="128"/>
      <c r="I24" s="129" t="str">
        <f t="shared" si="8"/>
        <v/>
      </c>
      <c r="J24" s="126"/>
    </row>
    <row r="25" spans="1:10" ht="27.6" customHeight="1" x14ac:dyDescent="0.25">
      <c r="A25" s="142"/>
      <c r="B25" s="141"/>
      <c r="C25" s="129" t="str">
        <f t="shared" si="5"/>
        <v/>
      </c>
      <c r="D25" s="128"/>
      <c r="E25" s="129" t="str">
        <f t="shared" si="6"/>
        <v/>
      </c>
      <c r="F25" s="128"/>
      <c r="G25" s="129" t="str">
        <f t="shared" si="7"/>
        <v/>
      </c>
      <c r="H25" s="128"/>
      <c r="I25" s="129" t="str">
        <f t="shared" si="8"/>
        <v/>
      </c>
      <c r="J25" s="126"/>
    </row>
    <row r="26" spans="1:10" ht="27.6" customHeight="1" x14ac:dyDescent="0.25">
      <c r="A26" s="142"/>
      <c r="B26" s="141"/>
      <c r="C26" s="129" t="str">
        <f t="shared" si="5"/>
        <v/>
      </c>
      <c r="D26" s="128"/>
      <c r="E26" s="129" t="str">
        <f t="shared" si="6"/>
        <v/>
      </c>
      <c r="F26" s="128"/>
      <c r="G26" s="129" t="str">
        <f t="shared" si="7"/>
        <v/>
      </c>
      <c r="H26" s="128"/>
      <c r="I26" s="129" t="str">
        <f t="shared" si="8"/>
        <v/>
      </c>
      <c r="J26" s="126"/>
    </row>
    <row r="27" spans="1:10" ht="27.6" customHeight="1" x14ac:dyDescent="0.25">
      <c r="A27" s="142"/>
      <c r="B27" s="141"/>
      <c r="C27" s="129" t="str">
        <f t="shared" si="5"/>
        <v/>
      </c>
      <c r="D27" s="128"/>
      <c r="E27" s="129" t="str">
        <f t="shared" si="6"/>
        <v/>
      </c>
      <c r="F27" s="128"/>
      <c r="G27" s="129" t="str">
        <f t="shared" si="7"/>
        <v/>
      </c>
      <c r="H27" s="128"/>
      <c r="I27" s="129" t="str">
        <f t="shared" si="8"/>
        <v/>
      </c>
      <c r="J27" s="126"/>
    </row>
    <row r="28" spans="1:10" ht="27.6" customHeight="1" x14ac:dyDescent="0.25">
      <c r="A28" s="142"/>
      <c r="B28" s="141"/>
      <c r="C28" s="129" t="str">
        <f t="shared" si="5"/>
        <v/>
      </c>
      <c r="D28" s="128"/>
      <c r="E28" s="129" t="str">
        <f t="shared" si="6"/>
        <v/>
      </c>
      <c r="F28" s="128"/>
      <c r="G28" s="129" t="str">
        <f t="shared" si="7"/>
        <v/>
      </c>
      <c r="H28" s="128"/>
      <c r="I28" s="129" t="str">
        <f t="shared" si="8"/>
        <v/>
      </c>
      <c r="J28" s="126"/>
    </row>
    <row r="29" spans="1:10" ht="27.6" customHeight="1" thickBot="1" x14ac:dyDescent="0.3">
      <c r="A29" s="143"/>
      <c r="B29" s="131"/>
      <c r="C29" s="129" t="str">
        <f t="shared" si="5"/>
        <v/>
      </c>
      <c r="D29" s="128"/>
      <c r="E29" s="129" t="str">
        <f t="shared" si="6"/>
        <v/>
      </c>
      <c r="F29" s="128"/>
      <c r="G29" s="129" t="str">
        <f t="shared" si="7"/>
        <v/>
      </c>
      <c r="H29" s="128"/>
      <c r="I29" s="129" t="str">
        <f t="shared" si="8"/>
        <v/>
      </c>
      <c r="J29" s="130"/>
    </row>
    <row r="30" spans="1:10" ht="27.6" customHeight="1" thickBot="1" x14ac:dyDescent="0.3">
      <c r="A30" s="136" t="s">
        <v>29</v>
      </c>
      <c r="B30" s="144">
        <f t="shared" ref="B30:I30" si="9">SUM(B21:B29)</f>
        <v>0</v>
      </c>
      <c r="C30" s="145">
        <f t="shared" si="9"/>
        <v>0</v>
      </c>
      <c r="D30" s="144">
        <f t="shared" si="9"/>
        <v>0</v>
      </c>
      <c r="E30" s="145">
        <f t="shared" si="9"/>
        <v>0</v>
      </c>
      <c r="F30" s="144">
        <f t="shared" si="9"/>
        <v>0</v>
      </c>
      <c r="G30" s="145">
        <f t="shared" si="9"/>
        <v>0</v>
      </c>
      <c r="H30" s="144">
        <f t="shared" si="9"/>
        <v>0</v>
      </c>
      <c r="I30" s="145">
        <f t="shared" si="9"/>
        <v>0</v>
      </c>
      <c r="J30" s="146"/>
    </row>
    <row r="31" spans="1:10" ht="27.6" customHeight="1" thickBot="1" x14ac:dyDescent="0.3">
      <c r="A31" s="136" t="s">
        <v>30</v>
      </c>
      <c r="B31" s="144">
        <f t="shared" ref="B31:I31" si="10">SUM(B30,B20)</f>
        <v>0</v>
      </c>
      <c r="C31" s="145" t="e">
        <f t="shared" si="10"/>
        <v>#DIV/0!</v>
      </c>
      <c r="D31" s="144">
        <f t="shared" si="10"/>
        <v>0</v>
      </c>
      <c r="E31" s="145" t="e">
        <f t="shared" si="10"/>
        <v>#DIV/0!</v>
      </c>
      <c r="F31" s="144">
        <f t="shared" si="10"/>
        <v>0</v>
      </c>
      <c r="G31" s="145" t="e">
        <f t="shared" si="10"/>
        <v>#DIV/0!</v>
      </c>
      <c r="H31" s="144">
        <f t="shared" si="10"/>
        <v>0</v>
      </c>
      <c r="I31" s="145" t="e">
        <f t="shared" si="10"/>
        <v>#DIV/0!</v>
      </c>
      <c r="J31" s="146"/>
    </row>
    <row r="33" spans="1:10" x14ac:dyDescent="0.25">
      <c r="A33" s="177" t="s">
        <v>31</v>
      </c>
      <c r="B33" s="177"/>
      <c r="C33" s="177"/>
      <c r="D33" s="177"/>
      <c r="E33" s="177"/>
      <c r="F33" s="177"/>
      <c r="G33" s="177"/>
      <c r="H33" s="177"/>
      <c r="I33" s="177"/>
      <c r="J33" s="177"/>
    </row>
    <row r="34" spans="1:10" x14ac:dyDescent="0.25">
      <c r="A34" s="177"/>
      <c r="B34" s="177"/>
      <c r="C34" s="177"/>
      <c r="D34" s="177"/>
      <c r="E34" s="177"/>
      <c r="F34" s="177"/>
      <c r="G34" s="177"/>
      <c r="H34" s="177"/>
      <c r="I34" s="177"/>
      <c r="J34" s="177"/>
    </row>
    <row r="39" spans="1:10" ht="24" customHeight="1" x14ac:dyDescent="0.25"/>
    <row r="40" spans="1:10" ht="24" customHeight="1" x14ac:dyDescent="0.25"/>
    <row r="41" spans="1:10" ht="24" customHeight="1" x14ac:dyDescent="0.25"/>
    <row r="42" spans="1:10" ht="24" customHeight="1" x14ac:dyDescent="0.25"/>
    <row r="43" spans="1:10" ht="24" customHeight="1" x14ac:dyDescent="0.25"/>
    <row r="44" spans="1:10" ht="30" customHeight="1" x14ac:dyDescent="0.25"/>
    <row r="45" spans="1:10" ht="24" customHeight="1" x14ac:dyDescent="0.25"/>
    <row r="46" spans="1:10" ht="24" customHeight="1" x14ac:dyDescent="0.25"/>
    <row r="47" spans="1:10" ht="24" customHeight="1" x14ac:dyDescent="0.25"/>
    <row r="48" spans="1:10" ht="24" customHeight="1" x14ac:dyDescent="0.25"/>
    <row r="49" ht="24" customHeight="1" x14ac:dyDescent="0.25"/>
    <row r="50" ht="24" customHeight="1" x14ac:dyDescent="0.25"/>
    <row r="51" ht="22.5" customHeight="1" x14ac:dyDescent="0.25"/>
    <row r="56" ht="24" customHeight="1" x14ac:dyDescent="0.25"/>
    <row r="60" ht="26.25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30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2.5" customHeight="1" x14ac:dyDescent="0.25"/>
  </sheetData>
  <mergeCells count="8">
    <mergeCell ref="A33:J34"/>
    <mergeCell ref="F3:G3"/>
    <mergeCell ref="H3:I3"/>
    <mergeCell ref="A1:J1"/>
    <mergeCell ref="A3:A4"/>
    <mergeCell ref="B3:C3"/>
    <mergeCell ref="D3:E3"/>
    <mergeCell ref="J3:J4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horizontalDpi="300" verticalDpi="300" r:id="rId1"/>
  <headerFooter>
    <oddHeader>&amp;C&amp;"-,מודגש"&amp;12מכרז 9/23 לאספקת שירותי ניקיון לאוניברסיטה</oddHeader>
    <oddFooter>&amp;L6/6/23&amp;Cחתימה וחותמת מורשה /י חתימה: __________________________&amp;R&amp;A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5060-9653-4BAC-90AA-A6B004C47094}">
  <sheetPr codeName="גיליון1">
    <pageSetUpPr fitToPage="1"/>
  </sheetPr>
  <dimension ref="A1:K42"/>
  <sheetViews>
    <sheetView rightToLeft="1" tabSelected="1" view="pageBreakPreview" zoomScaleNormal="85" zoomScaleSheetLayoutView="100" workbookViewId="0">
      <selection activeCell="E40" sqref="E40"/>
    </sheetView>
  </sheetViews>
  <sheetFormatPr defaultColWidth="9" defaultRowHeight="15" x14ac:dyDescent="0.25"/>
  <cols>
    <col min="1" max="1" width="3.3984375" style="41" bestFit="1" customWidth="1"/>
    <col min="2" max="2" width="24.296875" style="41" customWidth="1"/>
    <col min="3" max="3" width="11.3984375" style="41" customWidth="1"/>
    <col min="4" max="4" width="15.8984375" style="42" customWidth="1"/>
    <col min="5" max="5" width="16.296875" style="42" customWidth="1"/>
    <col min="6" max="6" width="16.296875" style="41" customWidth="1"/>
    <col min="7" max="16384" width="9" style="41"/>
  </cols>
  <sheetData>
    <row r="1" spans="1:11" ht="15.6" x14ac:dyDescent="0.25">
      <c r="B1" s="185" t="s">
        <v>32</v>
      </c>
      <c r="C1" s="185"/>
      <c r="D1" s="185"/>
      <c r="E1" s="185"/>
    </row>
    <row r="3" spans="1:11" ht="15.6" thickBot="1" x14ac:dyDescent="0.3"/>
    <row r="4" spans="1:11" ht="24" customHeight="1" thickBot="1" x14ac:dyDescent="0.3">
      <c r="A4" s="43" t="s">
        <v>33</v>
      </c>
      <c r="B4" s="43" t="s">
        <v>34</v>
      </c>
      <c r="C4" s="43" t="s">
        <v>35</v>
      </c>
      <c r="D4" s="44" t="s">
        <v>36</v>
      </c>
      <c r="E4" s="45" t="s">
        <v>37</v>
      </c>
    </row>
    <row r="5" spans="1:11" ht="24" customHeight="1" x14ac:dyDescent="0.25">
      <c r="A5" s="46">
        <v>1</v>
      </c>
      <c r="B5" s="47" t="s">
        <v>38</v>
      </c>
      <c r="C5" s="48">
        <v>104.5</v>
      </c>
      <c r="D5" s="106"/>
      <c r="E5" s="49">
        <f t="shared" ref="E5:E9" si="0">D5*C5</f>
        <v>0</v>
      </c>
    </row>
    <row r="6" spans="1:11" ht="24" customHeight="1" x14ac:dyDescent="0.25">
      <c r="A6" s="50">
        <v>2</v>
      </c>
      <c r="B6" s="51" t="s">
        <v>39</v>
      </c>
      <c r="C6" s="52">
        <v>12.6</v>
      </c>
      <c r="D6" s="107"/>
      <c r="E6" s="53">
        <f t="shared" si="0"/>
        <v>0</v>
      </c>
    </row>
    <row r="7" spans="1:11" ht="24" customHeight="1" x14ac:dyDescent="0.25">
      <c r="A7" s="39">
        <v>3</v>
      </c>
      <c r="B7" s="37" t="s">
        <v>40</v>
      </c>
      <c r="C7" s="52">
        <v>16.8</v>
      </c>
      <c r="D7" s="107"/>
      <c r="E7" s="53">
        <f t="shared" si="0"/>
        <v>0</v>
      </c>
    </row>
    <row r="8" spans="1:11" ht="30" customHeight="1" x14ac:dyDescent="0.25">
      <c r="A8" s="54">
        <v>4</v>
      </c>
      <c r="B8" s="55" t="s">
        <v>177</v>
      </c>
      <c r="C8" s="52">
        <v>6.1</v>
      </c>
      <c r="D8" s="107"/>
      <c r="E8" s="53">
        <f t="shared" si="0"/>
        <v>0</v>
      </c>
    </row>
    <row r="9" spans="1:11" ht="30" customHeight="1" thickBot="1" x14ac:dyDescent="0.3">
      <c r="A9" s="40">
        <v>5</v>
      </c>
      <c r="B9" s="38" t="s">
        <v>178</v>
      </c>
      <c r="C9" s="56">
        <v>11.8</v>
      </c>
      <c r="D9" s="108"/>
      <c r="E9" s="57">
        <f t="shared" si="0"/>
        <v>0</v>
      </c>
    </row>
    <row r="10" spans="1:11" ht="26.25" customHeight="1" thickBot="1" x14ac:dyDescent="0.3">
      <c r="D10" s="58" t="s">
        <v>41</v>
      </c>
      <c r="E10" s="59">
        <f>SUM(E5:E9)</f>
        <v>0</v>
      </c>
    </row>
    <row r="14" spans="1:11" s="170" customFormat="1" ht="15.6" x14ac:dyDescent="0.3">
      <c r="B14" s="171" t="s">
        <v>42</v>
      </c>
      <c r="C14" s="172"/>
      <c r="D14" s="172"/>
      <c r="E14" s="172"/>
      <c r="F14" s="172"/>
      <c r="G14" s="172"/>
      <c r="H14" s="172"/>
      <c r="I14" s="172"/>
      <c r="J14" s="172"/>
      <c r="K14" s="173"/>
    </row>
    <row r="15" spans="1:11" ht="15.6" thickBot="1" x14ac:dyDescent="0.3">
      <c r="B15" s="120"/>
      <c r="C15" s="121"/>
      <c r="D15" s="121"/>
      <c r="E15" s="121"/>
      <c r="F15" s="121"/>
      <c r="G15" s="121"/>
      <c r="H15" s="121"/>
      <c r="I15" s="121"/>
      <c r="J15" s="121"/>
      <c r="K15" s="119"/>
    </row>
    <row r="16" spans="1:11" ht="31.8" thickBot="1" x14ac:dyDescent="0.3">
      <c r="B16" s="147" t="s">
        <v>34</v>
      </c>
      <c r="C16" s="148" t="s">
        <v>43</v>
      </c>
      <c r="D16" s="149" t="s">
        <v>44</v>
      </c>
      <c r="E16" s="150" t="s">
        <v>45</v>
      </c>
      <c r="F16" s="151" t="s">
        <v>37</v>
      </c>
      <c r="G16" s="121"/>
      <c r="H16" s="121"/>
      <c r="I16" s="121"/>
      <c r="J16" s="121"/>
      <c r="K16" s="119"/>
    </row>
    <row r="17" spans="2:11" ht="30" x14ac:dyDescent="0.25">
      <c r="B17" s="167" t="s">
        <v>46</v>
      </c>
      <c r="C17" s="152" t="s">
        <v>47</v>
      </c>
      <c r="D17" s="152">
        <v>7</v>
      </c>
      <c r="E17" s="217"/>
      <c r="F17" s="153">
        <f t="shared" ref="F17:F28" si="1">E17*D17</f>
        <v>0</v>
      </c>
      <c r="G17" s="121"/>
      <c r="H17" s="121"/>
      <c r="I17" s="121"/>
      <c r="J17" s="121"/>
      <c r="K17" s="119"/>
    </row>
    <row r="18" spans="2:11" ht="30" x14ac:dyDescent="0.25">
      <c r="B18" s="155" t="s">
        <v>48</v>
      </c>
      <c r="C18" s="118" t="s">
        <v>47</v>
      </c>
      <c r="D18" s="118">
        <v>7</v>
      </c>
      <c r="E18" s="218"/>
      <c r="F18" s="154">
        <f t="shared" si="1"/>
        <v>0</v>
      </c>
      <c r="G18" s="121"/>
      <c r="H18" s="121"/>
      <c r="I18" s="121"/>
      <c r="J18" s="121"/>
      <c r="K18" s="119"/>
    </row>
    <row r="19" spans="2:11" ht="24.6" customHeight="1" x14ac:dyDescent="0.25">
      <c r="B19" s="155" t="s">
        <v>49</v>
      </c>
      <c r="C19" s="118" t="s">
        <v>50</v>
      </c>
      <c r="D19" s="118">
        <v>2000</v>
      </c>
      <c r="E19" s="218"/>
      <c r="F19" s="154">
        <f t="shared" si="1"/>
        <v>0</v>
      </c>
      <c r="G19" s="121"/>
      <c r="H19" s="121"/>
      <c r="I19" s="121"/>
      <c r="J19" s="121"/>
      <c r="K19" s="119"/>
    </row>
    <row r="20" spans="2:11" ht="24.6" customHeight="1" x14ac:dyDescent="0.25">
      <c r="B20" s="155" t="s">
        <v>51</v>
      </c>
      <c r="C20" s="118" t="s">
        <v>50</v>
      </c>
      <c r="D20" s="118">
        <v>1000</v>
      </c>
      <c r="E20" s="218"/>
      <c r="F20" s="154">
        <f t="shared" si="1"/>
        <v>0</v>
      </c>
      <c r="G20" s="121"/>
      <c r="H20" s="121"/>
      <c r="I20" s="121"/>
      <c r="J20" s="121"/>
      <c r="K20" s="119"/>
    </row>
    <row r="21" spans="2:11" ht="24.6" customHeight="1" x14ac:dyDescent="0.25">
      <c r="B21" s="155" t="s">
        <v>52</v>
      </c>
      <c r="C21" s="118" t="s">
        <v>50</v>
      </c>
      <c r="D21" s="118">
        <v>500</v>
      </c>
      <c r="E21" s="218"/>
      <c r="F21" s="154">
        <f t="shared" si="1"/>
        <v>0</v>
      </c>
      <c r="G21" s="121"/>
      <c r="H21" s="121"/>
      <c r="I21" s="121"/>
      <c r="J21" s="121"/>
      <c r="K21" s="119"/>
    </row>
    <row r="22" spans="2:11" ht="31.5" customHeight="1" x14ac:dyDescent="0.25">
      <c r="B22" s="155" t="s">
        <v>53</v>
      </c>
      <c r="C22" s="118" t="s">
        <v>50</v>
      </c>
      <c r="D22" s="118">
        <v>200</v>
      </c>
      <c r="E22" s="218"/>
      <c r="F22" s="154">
        <f t="shared" si="1"/>
        <v>0</v>
      </c>
      <c r="G22" s="121"/>
      <c r="H22" s="121"/>
      <c r="I22" s="121"/>
      <c r="J22" s="121"/>
      <c r="K22" s="119"/>
    </row>
    <row r="23" spans="2:11" ht="24.6" customHeight="1" x14ac:dyDescent="0.25">
      <c r="B23" s="155" t="s">
        <v>54</v>
      </c>
      <c r="C23" s="118" t="s">
        <v>55</v>
      </c>
      <c r="D23" s="118">
        <v>4</v>
      </c>
      <c r="E23" s="218"/>
      <c r="F23" s="154">
        <f t="shared" si="1"/>
        <v>0</v>
      </c>
      <c r="G23" s="121"/>
      <c r="H23" s="121"/>
      <c r="I23" s="121"/>
      <c r="J23" s="121"/>
      <c r="K23" s="119"/>
    </row>
    <row r="24" spans="2:11" ht="24.6" customHeight="1" x14ac:dyDescent="0.25">
      <c r="B24" s="168" t="s">
        <v>56</v>
      </c>
      <c r="C24" s="117" t="s">
        <v>55</v>
      </c>
      <c r="D24" s="117">
        <v>3</v>
      </c>
      <c r="E24" s="219"/>
      <c r="F24" s="154">
        <f t="shared" si="1"/>
        <v>0</v>
      </c>
      <c r="G24" s="121"/>
      <c r="H24" s="121"/>
      <c r="I24" s="121"/>
      <c r="J24" s="121"/>
      <c r="K24" s="119"/>
    </row>
    <row r="25" spans="2:11" ht="24.6" customHeight="1" x14ac:dyDescent="0.25">
      <c r="B25" s="168" t="s">
        <v>57</v>
      </c>
      <c r="C25" s="117" t="s">
        <v>50</v>
      </c>
      <c r="D25" s="117">
        <v>2000</v>
      </c>
      <c r="E25" s="219"/>
      <c r="F25" s="154">
        <f t="shared" si="1"/>
        <v>0</v>
      </c>
      <c r="G25" s="121"/>
      <c r="H25" s="121"/>
      <c r="I25" s="121"/>
      <c r="J25" s="121"/>
      <c r="K25" s="119"/>
    </row>
    <row r="26" spans="2:11" ht="24.6" customHeight="1" x14ac:dyDescent="0.25">
      <c r="B26" s="168" t="s">
        <v>179</v>
      </c>
      <c r="C26" s="117" t="s">
        <v>50</v>
      </c>
      <c r="D26" s="117">
        <v>100</v>
      </c>
      <c r="E26" s="219"/>
      <c r="F26" s="154">
        <f t="shared" si="1"/>
        <v>0</v>
      </c>
      <c r="G26" s="121"/>
      <c r="H26" s="121"/>
      <c r="I26" s="121"/>
      <c r="J26" s="121"/>
      <c r="K26" s="119"/>
    </row>
    <row r="27" spans="2:11" ht="24.6" customHeight="1" x14ac:dyDescent="0.25">
      <c r="B27" s="168" t="s">
        <v>58</v>
      </c>
      <c r="C27" s="117" t="s">
        <v>50</v>
      </c>
      <c r="D27" s="117">
        <v>100</v>
      </c>
      <c r="E27" s="219"/>
      <c r="F27" s="154">
        <f t="shared" si="1"/>
        <v>0</v>
      </c>
      <c r="G27" s="121"/>
      <c r="H27" s="121"/>
      <c r="I27" s="121"/>
      <c r="J27" s="121"/>
      <c r="K27" s="119"/>
    </row>
    <row r="28" spans="2:11" ht="30.6" thickBot="1" x14ac:dyDescent="0.3">
      <c r="B28" s="169" t="s">
        <v>59</v>
      </c>
      <c r="C28" s="156" t="s">
        <v>50</v>
      </c>
      <c r="D28" s="156">
        <v>100</v>
      </c>
      <c r="E28" s="220"/>
      <c r="F28" s="157">
        <f t="shared" si="1"/>
        <v>0</v>
      </c>
      <c r="G28" s="121"/>
      <c r="H28" s="121"/>
      <c r="I28" s="121"/>
      <c r="J28" s="121"/>
      <c r="K28" s="119"/>
    </row>
    <row r="29" spans="2:11" ht="24.6" customHeight="1" thickBot="1" x14ac:dyDescent="0.3">
      <c r="B29" s="120"/>
      <c r="C29" s="121"/>
      <c r="D29" s="121"/>
      <c r="E29" s="121" t="s">
        <v>37</v>
      </c>
      <c r="F29" s="158">
        <f>SUM(F17:F28)</f>
        <v>0</v>
      </c>
      <c r="G29" s="121"/>
      <c r="H29" s="121"/>
      <c r="I29" s="121"/>
      <c r="J29" s="121"/>
      <c r="K29" s="119"/>
    </row>
    <row r="30" spans="2:11" x14ac:dyDescent="0.25">
      <c r="B30" s="186" t="s">
        <v>60</v>
      </c>
      <c r="C30" s="186"/>
      <c r="D30" s="186"/>
      <c r="E30" s="186"/>
      <c r="F30" s="186"/>
      <c r="G30" s="121"/>
      <c r="H30" s="121"/>
      <c r="I30" s="121"/>
      <c r="J30" s="121"/>
      <c r="K30" s="119"/>
    </row>
    <row r="31" spans="2:11" x14ac:dyDescent="0.25">
      <c r="B31" s="186"/>
      <c r="C31" s="186"/>
      <c r="D31" s="186"/>
      <c r="E31" s="186"/>
      <c r="F31" s="186"/>
      <c r="G31" s="121"/>
      <c r="H31" s="121"/>
      <c r="I31" s="121"/>
      <c r="J31" s="121"/>
      <c r="K31" s="119"/>
    </row>
    <row r="32" spans="2:11" ht="15.6" thickBot="1" x14ac:dyDescent="0.3">
      <c r="B32" s="120"/>
      <c r="C32" s="121"/>
      <c r="D32" s="121"/>
      <c r="E32" s="121"/>
      <c r="F32" s="121"/>
      <c r="G32" s="121"/>
      <c r="H32" s="121"/>
      <c r="I32" s="121"/>
      <c r="J32" s="121"/>
      <c r="K32" s="119"/>
    </row>
    <row r="33" spans="2:11" ht="31.8" thickBot="1" x14ac:dyDescent="0.3">
      <c r="B33" s="147" t="s">
        <v>34</v>
      </c>
      <c r="C33" s="148" t="s">
        <v>43</v>
      </c>
      <c r="D33" s="149" t="s">
        <v>44</v>
      </c>
      <c r="E33" s="150" t="s">
        <v>45</v>
      </c>
      <c r="F33" s="151" t="s">
        <v>37</v>
      </c>
      <c r="G33" s="121"/>
      <c r="H33" s="121"/>
      <c r="I33" s="121"/>
      <c r="J33" s="116"/>
      <c r="K33" s="119"/>
    </row>
    <row r="34" spans="2:11" ht="25.2" customHeight="1" x14ac:dyDescent="0.25">
      <c r="B34" s="163" t="s">
        <v>61</v>
      </c>
      <c r="C34" s="117" t="s">
        <v>62</v>
      </c>
      <c r="D34" s="117">
        <v>30</v>
      </c>
      <c r="E34" s="175"/>
      <c r="F34" s="176"/>
      <c r="G34" s="121"/>
      <c r="H34" s="121"/>
      <c r="I34" s="121"/>
      <c r="J34" s="121"/>
      <c r="K34" s="119"/>
    </row>
    <row r="35" spans="2:11" ht="30" customHeight="1" x14ac:dyDescent="0.25">
      <c r="B35" s="164" t="s">
        <v>63</v>
      </c>
      <c r="C35" s="117" t="s">
        <v>62</v>
      </c>
      <c r="D35" s="117">
        <v>22</v>
      </c>
      <c r="E35" s="218"/>
      <c r="F35" s="225">
        <f t="shared" ref="F35:F40" si="2">E35*D35</f>
        <v>0</v>
      </c>
      <c r="G35" s="121"/>
      <c r="H35" s="121"/>
      <c r="I35" s="121"/>
      <c r="J35" s="121"/>
      <c r="K35" s="119"/>
    </row>
    <row r="36" spans="2:11" ht="30" x14ac:dyDescent="0.25">
      <c r="B36" s="165" t="s">
        <v>64</v>
      </c>
      <c r="C36" s="117" t="s">
        <v>62</v>
      </c>
      <c r="D36" s="118">
        <v>3</v>
      </c>
      <c r="E36" s="218"/>
      <c r="F36" s="225">
        <f t="shared" si="2"/>
        <v>0</v>
      </c>
      <c r="G36" s="121"/>
      <c r="H36" s="121"/>
      <c r="I36" s="121"/>
      <c r="J36" s="121"/>
      <c r="K36" s="119"/>
    </row>
    <row r="37" spans="2:11" ht="30" x14ac:dyDescent="0.25">
      <c r="B37" s="165" t="s">
        <v>65</v>
      </c>
      <c r="C37" s="117" t="s">
        <v>62</v>
      </c>
      <c r="D37" s="118">
        <v>3</v>
      </c>
      <c r="E37" s="218"/>
      <c r="F37" s="225">
        <f t="shared" si="2"/>
        <v>0</v>
      </c>
      <c r="G37" s="121"/>
      <c r="H37" s="121"/>
      <c r="I37" s="121"/>
      <c r="J37" s="121"/>
      <c r="K37" s="119"/>
    </row>
    <row r="38" spans="2:11" ht="25.2" customHeight="1" x14ac:dyDescent="0.25">
      <c r="B38" s="164" t="s">
        <v>66</v>
      </c>
      <c r="C38" s="117" t="s">
        <v>62</v>
      </c>
      <c r="D38" s="117">
        <v>2</v>
      </c>
      <c r="E38" s="219"/>
      <c r="F38" s="226">
        <f t="shared" si="2"/>
        <v>0</v>
      </c>
      <c r="G38" s="121"/>
      <c r="H38" s="121"/>
      <c r="I38" s="121"/>
      <c r="J38" s="121"/>
      <c r="K38" s="119"/>
    </row>
    <row r="39" spans="2:11" ht="30.6" thickBot="1" x14ac:dyDescent="0.3">
      <c r="B39" s="166" t="s">
        <v>181</v>
      </c>
      <c r="C39" s="159" t="s">
        <v>180</v>
      </c>
      <c r="D39" s="221">
        <v>60000</v>
      </c>
      <c r="E39" s="223">
        <v>0.14000000000000001</v>
      </c>
      <c r="F39" s="227">
        <f t="shared" si="2"/>
        <v>8400</v>
      </c>
      <c r="G39" s="121"/>
      <c r="H39" s="121"/>
      <c r="I39" s="121"/>
      <c r="J39" s="121"/>
      <c r="K39" s="119"/>
    </row>
    <row r="40" spans="2:11" ht="25.2" customHeight="1" thickBot="1" x14ac:dyDescent="0.3">
      <c r="B40" s="160" t="s">
        <v>67</v>
      </c>
      <c r="C40" s="161" t="s">
        <v>68</v>
      </c>
      <c r="D40" s="161">
        <v>1</v>
      </c>
      <c r="E40" s="224"/>
      <c r="F40" s="228">
        <f t="shared" si="2"/>
        <v>0</v>
      </c>
      <c r="G40" s="121"/>
      <c r="H40" s="121"/>
      <c r="I40" s="121"/>
      <c r="J40" s="121"/>
      <c r="K40" s="119"/>
    </row>
    <row r="41" spans="2:11" ht="25.2" customHeight="1" thickBot="1" x14ac:dyDescent="0.3">
      <c r="B41" s="120"/>
      <c r="C41" s="121"/>
      <c r="D41" s="121"/>
      <c r="E41" s="121" t="s">
        <v>37</v>
      </c>
      <c r="F41" s="229">
        <f>SUM(F35:F40)</f>
        <v>8400</v>
      </c>
      <c r="G41" s="121"/>
      <c r="H41" s="121"/>
      <c r="I41" s="121"/>
      <c r="J41" s="121"/>
      <c r="K41" s="119"/>
    </row>
    <row r="42" spans="2:11" ht="31.2" customHeight="1" x14ac:dyDescent="0.25">
      <c r="B42" s="222" t="s">
        <v>182</v>
      </c>
      <c r="C42" s="222"/>
      <c r="D42" s="222"/>
      <c r="E42" s="222"/>
    </row>
  </sheetData>
  <sheetProtection algorithmName="SHA-512" hashValue="bTnVLuvJHwgaa0fHbOm4E/xE6ZgQp+VMUuxqy0Th93huGY3AcKufaFX6Cc47s0Rg+P+/v9itVgm5KRJ7PoWtBA==" saltValue="ekkriUVj5w/v8wi/VAccLw==" spinCount="100000" sheet="1" objects="1" scenarios="1" formatColumns="0"/>
  <mergeCells count="3">
    <mergeCell ref="B1:E1"/>
    <mergeCell ref="B30:F31"/>
    <mergeCell ref="B42:E4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Header>&amp;Cמכרז 4/25 לאספקת שירותי גינון ואחזקת חצר</oddHeader>
    <oddFooter>&amp;L&amp;D&amp;Cחתימה וחותמת מורשה /י החתימה: ________________________</oddFooter>
  </headerFooter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867D-9E44-4B6B-A9B8-B4FAB155EA94}">
  <sheetPr>
    <pageSetUpPr fitToPage="1"/>
  </sheetPr>
  <dimension ref="A2:G41"/>
  <sheetViews>
    <sheetView rightToLeft="1" view="pageBreakPreview" topLeftCell="A27" zoomScaleNormal="100" zoomScaleSheetLayoutView="100" workbookViewId="0">
      <selection activeCell="D33" sqref="D33"/>
    </sheetView>
  </sheetViews>
  <sheetFormatPr defaultColWidth="8.69921875" defaultRowHeight="15" x14ac:dyDescent="0.25"/>
  <cols>
    <col min="1" max="1" width="23.69921875" style="79" customWidth="1"/>
    <col min="2" max="2" width="21.296875" style="80" customWidth="1"/>
    <col min="3" max="3" width="23.59765625" style="80" customWidth="1"/>
    <col min="4" max="6" width="14.8984375" style="80" customWidth="1"/>
    <col min="7" max="7" width="27" style="79" customWidth="1"/>
    <col min="8" max="16384" width="8.69921875" style="79"/>
  </cols>
  <sheetData>
    <row r="2" spans="1:7" ht="15.6" x14ac:dyDescent="0.3">
      <c r="A2" s="195" t="s">
        <v>69</v>
      </c>
      <c r="B2" s="195"/>
      <c r="C2" s="195"/>
      <c r="D2" s="195"/>
      <c r="E2" s="195"/>
    </row>
    <row r="4" spans="1:7" ht="15.6" thickBot="1" x14ac:dyDescent="0.3"/>
    <row r="5" spans="1:7" ht="31.8" thickBot="1" x14ac:dyDescent="0.3">
      <c r="A5" s="7" t="s">
        <v>70</v>
      </c>
      <c r="B5" s="15" t="s">
        <v>71</v>
      </c>
      <c r="C5" s="12" t="s">
        <v>72</v>
      </c>
      <c r="D5" s="22" t="s">
        <v>73</v>
      </c>
      <c r="E5" s="12" t="s">
        <v>74</v>
      </c>
      <c r="F5" s="79"/>
    </row>
    <row r="6" spans="1:7" s="81" customFormat="1" ht="22.5" customHeight="1" x14ac:dyDescent="0.25">
      <c r="A6" s="14" t="s">
        <v>75</v>
      </c>
      <c r="B6" s="16">
        <v>1</v>
      </c>
      <c r="C6" s="35">
        <v>2296</v>
      </c>
      <c r="D6" s="230"/>
      <c r="E6" s="35">
        <f t="shared" ref="E6:E7" si="0">D6*C6</f>
        <v>0</v>
      </c>
    </row>
    <row r="7" spans="1:7" s="81" customFormat="1" ht="22.5" customHeight="1" thickBot="1" x14ac:dyDescent="0.3">
      <c r="A7" s="74" t="s">
        <v>76</v>
      </c>
      <c r="B7" s="18">
        <v>6</v>
      </c>
      <c r="C7" s="36">
        <v>13776</v>
      </c>
      <c r="D7" s="231"/>
      <c r="E7" s="36">
        <f t="shared" si="0"/>
        <v>0</v>
      </c>
    </row>
    <row r="8" spans="1:7" s="81" customFormat="1" ht="22.5" customHeight="1" thickBot="1" x14ac:dyDescent="0.3">
      <c r="A8" s="58" t="s">
        <v>37</v>
      </c>
      <c r="E8" s="239">
        <f>SUM(E6:E7)</f>
        <v>0</v>
      </c>
    </row>
    <row r="9" spans="1:7" ht="22.5" customHeight="1" x14ac:dyDescent="0.25">
      <c r="B9" s="79"/>
      <c r="C9" s="79"/>
      <c r="D9" s="79"/>
      <c r="E9" s="79"/>
      <c r="F9" s="79"/>
    </row>
    <row r="10" spans="1:7" x14ac:dyDescent="0.25">
      <c r="A10" s="33"/>
      <c r="B10" s="33"/>
      <c r="C10" s="33"/>
      <c r="D10" s="33"/>
      <c r="E10" s="33"/>
      <c r="F10" s="13"/>
    </row>
    <row r="11" spans="1:7" ht="15.6" x14ac:dyDescent="0.3">
      <c r="A11" s="195" t="s">
        <v>77</v>
      </c>
      <c r="B11" s="195"/>
      <c r="C11" s="195"/>
      <c r="D11" s="195"/>
      <c r="E11" s="195"/>
    </row>
    <row r="12" spans="1:7" ht="15.6" thickBot="1" x14ac:dyDescent="0.3"/>
    <row r="13" spans="1:7" ht="31.8" thickBot="1" x14ac:dyDescent="0.3">
      <c r="A13" s="196" t="s">
        <v>78</v>
      </c>
      <c r="B13" s="197"/>
      <c r="C13" s="21" t="s">
        <v>79</v>
      </c>
      <c r="D13" s="8" t="s">
        <v>80</v>
      </c>
      <c r="E13" s="31" t="s">
        <v>81</v>
      </c>
      <c r="F13" s="9" t="s">
        <v>82</v>
      </c>
      <c r="G13" s="9" t="s">
        <v>83</v>
      </c>
    </row>
    <row r="14" spans="1:7" ht="24" customHeight="1" x14ac:dyDescent="0.25">
      <c r="A14" s="198" t="s">
        <v>84</v>
      </c>
      <c r="B14" s="27" t="s">
        <v>85</v>
      </c>
      <c r="C14" s="24" t="s">
        <v>86</v>
      </c>
      <c r="D14" s="11">
        <v>60</v>
      </c>
      <c r="E14" s="232"/>
      <c r="F14" s="75">
        <f t="shared" ref="F14:F29" si="1">E14*D14</f>
        <v>0</v>
      </c>
      <c r="G14" s="190" t="s">
        <v>87</v>
      </c>
    </row>
    <row r="15" spans="1:7" ht="24" customHeight="1" x14ac:dyDescent="0.25">
      <c r="A15" s="199"/>
      <c r="B15" s="28" t="s">
        <v>88</v>
      </c>
      <c r="C15" s="10" t="s">
        <v>86</v>
      </c>
      <c r="D15" s="1">
        <v>67</v>
      </c>
      <c r="E15" s="233"/>
      <c r="F15" s="76">
        <f t="shared" si="1"/>
        <v>0</v>
      </c>
      <c r="G15" s="191"/>
    </row>
    <row r="16" spans="1:7" ht="24" customHeight="1" x14ac:dyDescent="0.25">
      <c r="A16" s="199"/>
      <c r="B16" s="28" t="s">
        <v>89</v>
      </c>
      <c r="C16" s="10" t="s">
        <v>86</v>
      </c>
      <c r="D16" s="1">
        <v>89</v>
      </c>
      <c r="E16" s="233"/>
      <c r="F16" s="76">
        <f t="shared" si="1"/>
        <v>0</v>
      </c>
      <c r="G16" s="191"/>
    </row>
    <row r="17" spans="1:7" ht="24" customHeight="1" x14ac:dyDescent="0.25">
      <c r="A17" s="199"/>
      <c r="B17" s="28" t="s">
        <v>90</v>
      </c>
      <c r="C17" s="34" t="s">
        <v>91</v>
      </c>
      <c r="D17" s="1">
        <v>300</v>
      </c>
      <c r="E17" s="233"/>
      <c r="F17" s="76">
        <f t="shared" si="1"/>
        <v>0</v>
      </c>
      <c r="G17" s="191"/>
    </row>
    <row r="18" spans="1:7" ht="24" customHeight="1" x14ac:dyDescent="0.25">
      <c r="A18" s="199"/>
      <c r="B18" s="28" t="s">
        <v>92</v>
      </c>
      <c r="C18" s="34" t="s">
        <v>91</v>
      </c>
      <c r="D18" s="1">
        <v>250</v>
      </c>
      <c r="E18" s="233"/>
      <c r="F18" s="76">
        <f t="shared" si="1"/>
        <v>0</v>
      </c>
      <c r="G18" s="191"/>
    </row>
    <row r="19" spans="1:7" ht="24" customHeight="1" thickBot="1" x14ac:dyDescent="0.3">
      <c r="A19" s="200"/>
      <c r="B19" s="29" t="s">
        <v>93</v>
      </c>
      <c r="C19" s="25" t="s">
        <v>43</v>
      </c>
      <c r="D19" s="6">
        <v>20</v>
      </c>
      <c r="E19" s="234"/>
      <c r="F19" s="77">
        <f t="shared" si="1"/>
        <v>0</v>
      </c>
      <c r="G19" s="192"/>
    </row>
    <row r="20" spans="1:7" ht="30" customHeight="1" x14ac:dyDescent="0.25">
      <c r="A20" s="187" t="s">
        <v>94</v>
      </c>
      <c r="B20" s="27" t="s">
        <v>95</v>
      </c>
      <c r="C20" s="24" t="s">
        <v>96</v>
      </c>
      <c r="D20" s="11">
        <v>25</v>
      </c>
      <c r="E20" s="232"/>
      <c r="F20" s="75">
        <f t="shared" si="1"/>
        <v>0</v>
      </c>
      <c r="G20" s="190" t="s">
        <v>87</v>
      </c>
    </row>
    <row r="21" spans="1:7" ht="24" customHeight="1" x14ac:dyDescent="0.25">
      <c r="A21" s="188"/>
      <c r="B21" s="28" t="s">
        <v>97</v>
      </c>
      <c r="C21" s="10" t="s">
        <v>96</v>
      </c>
      <c r="D21" s="1">
        <v>50</v>
      </c>
      <c r="E21" s="233"/>
      <c r="F21" s="76">
        <f t="shared" si="1"/>
        <v>0</v>
      </c>
      <c r="G21" s="191"/>
    </row>
    <row r="22" spans="1:7" ht="24" customHeight="1" x14ac:dyDescent="0.25">
      <c r="A22" s="188"/>
      <c r="B22" s="28" t="s">
        <v>98</v>
      </c>
      <c r="C22" s="10" t="s">
        <v>96</v>
      </c>
      <c r="D22" s="1">
        <v>25</v>
      </c>
      <c r="E22" s="233"/>
      <c r="F22" s="76">
        <f t="shared" si="1"/>
        <v>0</v>
      </c>
      <c r="G22" s="191"/>
    </row>
    <row r="23" spans="1:7" ht="24" customHeight="1" x14ac:dyDescent="0.25">
      <c r="A23" s="188"/>
      <c r="B23" s="28" t="s">
        <v>99</v>
      </c>
      <c r="C23" s="10" t="s">
        <v>100</v>
      </c>
      <c r="D23" s="1">
        <v>75</v>
      </c>
      <c r="E23" s="233"/>
      <c r="F23" s="76">
        <f t="shared" si="1"/>
        <v>0</v>
      </c>
      <c r="G23" s="191"/>
    </row>
    <row r="24" spans="1:7" ht="24" customHeight="1" x14ac:dyDescent="0.25">
      <c r="A24" s="188"/>
      <c r="B24" s="28" t="s">
        <v>101</v>
      </c>
      <c r="C24" s="10" t="s">
        <v>96</v>
      </c>
      <c r="D24" s="1">
        <v>100</v>
      </c>
      <c r="E24" s="233"/>
      <c r="F24" s="76">
        <f t="shared" si="1"/>
        <v>0</v>
      </c>
      <c r="G24" s="191"/>
    </row>
    <row r="25" spans="1:7" ht="24" customHeight="1" x14ac:dyDescent="0.25">
      <c r="A25" s="188"/>
      <c r="B25" s="28" t="s">
        <v>102</v>
      </c>
      <c r="C25" s="10" t="s">
        <v>100</v>
      </c>
      <c r="D25" s="1">
        <v>10</v>
      </c>
      <c r="E25" s="233"/>
      <c r="F25" s="76">
        <f t="shared" si="1"/>
        <v>0</v>
      </c>
      <c r="G25" s="191"/>
    </row>
    <row r="26" spans="1:7" ht="30" customHeight="1" x14ac:dyDescent="0.25">
      <c r="A26" s="188"/>
      <c r="B26" s="28" t="s">
        <v>103</v>
      </c>
      <c r="C26" s="10" t="s">
        <v>96</v>
      </c>
      <c r="D26" s="1">
        <v>10</v>
      </c>
      <c r="E26" s="233"/>
      <c r="F26" s="76">
        <f t="shared" si="1"/>
        <v>0</v>
      </c>
      <c r="G26" s="191"/>
    </row>
    <row r="27" spans="1:7" ht="24" customHeight="1" x14ac:dyDescent="0.25">
      <c r="A27" s="188"/>
      <c r="B27" s="28" t="s">
        <v>104</v>
      </c>
      <c r="C27" s="10" t="s">
        <v>105</v>
      </c>
      <c r="D27" s="1">
        <v>25</v>
      </c>
      <c r="E27" s="233"/>
      <c r="F27" s="76">
        <f t="shared" si="1"/>
        <v>0</v>
      </c>
      <c r="G27" s="191"/>
    </row>
    <row r="28" spans="1:7" ht="30.6" thickBot="1" x14ac:dyDescent="0.3">
      <c r="A28" s="189"/>
      <c r="B28" s="29" t="s">
        <v>106</v>
      </c>
      <c r="C28" s="25" t="s">
        <v>100</v>
      </c>
      <c r="D28" s="6">
        <v>25</v>
      </c>
      <c r="E28" s="234"/>
      <c r="F28" s="77">
        <f t="shared" si="1"/>
        <v>0</v>
      </c>
      <c r="G28" s="192"/>
    </row>
    <row r="29" spans="1:7" ht="24" customHeight="1" thickBot="1" x14ac:dyDescent="0.3">
      <c r="A29" s="193" t="s">
        <v>107</v>
      </c>
      <c r="B29" s="194"/>
      <c r="C29" s="26" t="s">
        <v>43</v>
      </c>
      <c r="D29" s="30">
        <v>20</v>
      </c>
      <c r="E29" s="235"/>
      <c r="F29" s="78">
        <f t="shared" si="1"/>
        <v>0</v>
      </c>
      <c r="G29" s="32" t="s">
        <v>108</v>
      </c>
    </row>
    <row r="30" spans="1:7" s="41" customFormat="1" ht="24" customHeight="1" thickBot="1" x14ac:dyDescent="0.3">
      <c r="A30" s="58" t="s">
        <v>37</v>
      </c>
      <c r="F30" s="78">
        <f>SUM(F14:F29)</f>
        <v>0</v>
      </c>
    </row>
    <row r="31" spans="1:7" ht="10.199999999999999" customHeight="1" x14ac:dyDescent="0.25"/>
    <row r="32" spans="1:7" x14ac:dyDescent="0.25">
      <c r="A32" s="79" t="s">
        <v>109</v>
      </c>
      <c r="E32" s="80" t="s">
        <v>110</v>
      </c>
    </row>
    <row r="35" spans="1:6" ht="15.6" x14ac:dyDescent="0.3">
      <c r="A35" s="195" t="s">
        <v>111</v>
      </c>
      <c r="B35" s="195"/>
      <c r="C35" s="195"/>
      <c r="D35" s="195"/>
      <c r="E35" s="195"/>
      <c r="F35" s="195"/>
    </row>
    <row r="36" spans="1:6" ht="15.6" thickBot="1" x14ac:dyDescent="0.3"/>
    <row r="37" spans="1:6" s="82" customFormat="1" ht="31.8" thickBot="1" x14ac:dyDescent="0.35">
      <c r="A37" s="7" t="s">
        <v>78</v>
      </c>
      <c r="B37" s="19" t="s">
        <v>79</v>
      </c>
      <c r="C37" s="9" t="s">
        <v>112</v>
      </c>
      <c r="D37" s="23" t="s">
        <v>113</v>
      </c>
      <c r="E37" s="9" t="s">
        <v>82</v>
      </c>
    </row>
    <row r="38" spans="1:6" ht="30" x14ac:dyDescent="0.25">
      <c r="A38" s="2" t="s">
        <v>114</v>
      </c>
      <c r="B38" s="20" t="s">
        <v>86</v>
      </c>
      <c r="C38" s="3">
        <v>50</v>
      </c>
      <c r="D38" s="236"/>
      <c r="E38" s="68">
        <f t="shared" ref="E38:E40" si="2">D38*C38</f>
        <v>0</v>
      </c>
      <c r="F38" s="79"/>
    </row>
    <row r="39" spans="1:6" ht="30" x14ac:dyDescent="0.25">
      <c r="A39" s="72" t="s">
        <v>115</v>
      </c>
      <c r="B39" s="17" t="s">
        <v>86</v>
      </c>
      <c r="C39" s="4">
        <v>200</v>
      </c>
      <c r="D39" s="237"/>
      <c r="E39" s="69">
        <f t="shared" si="2"/>
        <v>0</v>
      </c>
      <c r="F39" s="79"/>
    </row>
    <row r="40" spans="1:6" ht="76.8" thickBot="1" x14ac:dyDescent="0.3">
      <c r="A40" s="73" t="s">
        <v>116</v>
      </c>
      <c r="B40" s="18" t="s">
        <v>86</v>
      </c>
      <c r="C40" s="5">
        <v>70</v>
      </c>
      <c r="D40" s="238"/>
      <c r="E40" s="70">
        <f t="shared" si="2"/>
        <v>0</v>
      </c>
      <c r="F40" s="79"/>
    </row>
    <row r="41" spans="1:6" s="81" customFormat="1" ht="22.5" customHeight="1" thickBot="1" x14ac:dyDescent="0.3">
      <c r="A41" s="58" t="s">
        <v>37</v>
      </c>
      <c r="E41" s="71">
        <f>SUM(E38:E40)</f>
        <v>0</v>
      </c>
    </row>
  </sheetData>
  <sheetProtection algorithmName="SHA-512" hashValue="6s9Hf3Mc1OmTx+k8oKTqlSVIASu0mYPGUTQ0mGVgRcXjU4DNk+HVq80yiYFCY3A+hDzqrkBmrUUm0m3+9uN6lA==" saltValue="iRvf58Ys9g7kvAGNxDkp+Q==" spinCount="100000" sheet="1" objects="1" scenarios="1" formatColumns="0"/>
  <mergeCells count="9">
    <mergeCell ref="A20:A28"/>
    <mergeCell ref="G20:G28"/>
    <mergeCell ref="A29:B29"/>
    <mergeCell ref="A35:F35"/>
    <mergeCell ref="A2:E2"/>
    <mergeCell ref="A11:E11"/>
    <mergeCell ref="A13:B13"/>
    <mergeCell ref="A14:A19"/>
    <mergeCell ref="G14:G19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>
    <oddHeader>&amp;Cמכרז 4/25 לאספקת שירותי גינון ואחזקת חצר</oddHeader>
    <oddFooter>&amp;L&amp;D&amp;Cחתימה וחותמת מורשה /י החתימה: ________________________</oddFooter>
  </headerFooter>
  <rowBreaks count="2" manualBreakCount="2">
    <brk id="10" max="16383" man="1"/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1F213-7C41-4C5C-9977-2857CB000919}">
  <sheetPr>
    <pageSetUpPr fitToPage="1"/>
  </sheetPr>
  <dimension ref="B2:G18"/>
  <sheetViews>
    <sheetView rightToLeft="1" workbookViewId="0">
      <selection sqref="A1:XFD1048576"/>
    </sheetView>
  </sheetViews>
  <sheetFormatPr defaultColWidth="9" defaultRowHeight="21" customHeight="1" x14ac:dyDescent="0.25"/>
  <cols>
    <col min="1" max="1" width="9" style="41"/>
    <col min="2" max="2" width="24.3984375" style="41" bestFit="1" customWidth="1"/>
    <col min="3" max="3" width="13" style="41" customWidth="1"/>
    <col min="4" max="16384" width="9" style="41"/>
  </cols>
  <sheetData>
    <row r="2" spans="2:7" ht="21" customHeight="1" x14ac:dyDescent="0.25">
      <c r="B2" s="58" t="s">
        <v>117</v>
      </c>
    </row>
    <row r="3" spans="2:7" ht="21" customHeight="1" thickBot="1" x14ac:dyDescent="0.3"/>
    <row r="4" spans="2:7" s="60" customFormat="1" ht="21" customHeight="1" thickBot="1" x14ac:dyDescent="0.3">
      <c r="B4" s="67" t="s">
        <v>118</v>
      </c>
      <c r="C4" s="67" t="s">
        <v>176</v>
      </c>
    </row>
    <row r="5" spans="2:7" ht="21" customHeight="1" thickBot="1" x14ac:dyDescent="0.3">
      <c r="B5" s="88" t="s">
        <v>32</v>
      </c>
      <c r="C5" s="62">
        <f>'עבודת גינון'!E10*12</f>
        <v>0</v>
      </c>
    </row>
    <row r="6" spans="2:7" ht="21" customHeight="1" thickBot="1" x14ac:dyDescent="0.3">
      <c r="B6" s="88" t="s">
        <v>175</v>
      </c>
      <c r="C6" s="174">
        <f>'עבודת גינון'!F29</f>
        <v>0</v>
      </c>
    </row>
    <row r="7" spans="2:7" ht="21" customHeight="1" thickBot="1" x14ac:dyDescent="0.3">
      <c r="B7" s="88" t="s">
        <v>61</v>
      </c>
      <c r="C7" s="174">
        <f>'עבודת גינון'!F41</f>
        <v>8400</v>
      </c>
    </row>
    <row r="8" spans="2:7" ht="21" customHeight="1" thickBot="1" x14ac:dyDescent="0.3">
      <c r="C8" s="63">
        <f>SUM(C5:C7)</f>
        <v>8400</v>
      </c>
    </row>
    <row r="10" spans="2:7" ht="21" customHeight="1" x14ac:dyDescent="0.25">
      <c r="B10" s="58" t="s">
        <v>119</v>
      </c>
    </row>
    <row r="11" spans="2:7" ht="21" customHeight="1" thickBot="1" x14ac:dyDescent="0.3"/>
    <row r="12" spans="2:7" s="60" customFormat="1" ht="21" customHeight="1" thickBot="1" x14ac:dyDescent="0.3">
      <c r="B12" s="67" t="s">
        <v>118</v>
      </c>
      <c r="C12" s="67" t="s">
        <v>176</v>
      </c>
    </row>
    <row r="13" spans="2:7" ht="21" customHeight="1" x14ac:dyDescent="0.25">
      <c r="B13" s="85" t="s">
        <v>69</v>
      </c>
      <c r="C13" s="64">
        <f>'עבודת חצרנות'!E8</f>
        <v>0</v>
      </c>
      <c r="D13" s="61"/>
      <c r="E13" s="61"/>
      <c r="F13" s="61"/>
    </row>
    <row r="14" spans="2:7" ht="21" customHeight="1" x14ac:dyDescent="0.25">
      <c r="B14" s="86" t="s">
        <v>120</v>
      </c>
      <c r="C14" s="65">
        <f>'עבודת חצרנות'!F30</f>
        <v>0</v>
      </c>
      <c r="D14" s="61"/>
      <c r="E14" s="61"/>
      <c r="F14" s="61"/>
    </row>
    <row r="15" spans="2:7" ht="21" customHeight="1" thickBot="1" x14ac:dyDescent="0.3">
      <c r="B15" s="87" t="s">
        <v>121</v>
      </c>
      <c r="C15" s="66">
        <f>'עבודת חצרנות'!E41</f>
        <v>0</v>
      </c>
      <c r="D15" s="61"/>
      <c r="E15" s="61"/>
      <c r="F15" s="61"/>
      <c r="G15" s="61"/>
    </row>
    <row r="16" spans="2:7" ht="21" customHeight="1" thickBot="1" x14ac:dyDescent="0.3">
      <c r="C16" s="63">
        <f>SUM(C13:C15)</f>
        <v>0</v>
      </c>
    </row>
    <row r="17" spans="2:3" ht="21" customHeight="1" thickBot="1" x14ac:dyDescent="0.3"/>
    <row r="18" spans="2:3" ht="21" customHeight="1" thickBot="1" x14ac:dyDescent="0.3">
      <c r="B18" s="84" t="s">
        <v>122</v>
      </c>
      <c r="C18" s="83">
        <f>SUM(C16,C8)</f>
        <v>8400</v>
      </c>
    </row>
  </sheetData>
  <sheetProtection algorithmName="SHA-512" hashValue="/SLcpNgqouYK/IyX/jIvOrKI6sjx/UUL2ipV474Q/2jTJC2phJJyrkP7xZ3Q6xecq9nFc446HwihN11TxUp5Jw==" saltValue="KBiYYgvu3yCICxX5nLCw+g==" spinCount="100000" sheet="1" objects="1" scenarios="1" formatColumns="0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&amp;Cמכרז 4/25 לאספקת שירותי גינון ואחזקת חצר</oddHeader>
    <oddFooter>&amp;L&amp;D&amp;Cחתימה וחותמת מורשה /י החתימה: 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60EF-2F2E-431E-8477-5DD0E91F29D9}">
  <sheetPr>
    <pageSetUpPr fitToPage="1"/>
  </sheetPr>
  <dimension ref="A1:K16"/>
  <sheetViews>
    <sheetView rightToLeft="1" workbookViewId="0">
      <selection activeCell="A11" sqref="A11"/>
    </sheetView>
  </sheetViews>
  <sheetFormatPr defaultRowHeight="13.8" x14ac:dyDescent="0.25"/>
  <cols>
    <col min="1" max="1" width="13.59765625" customWidth="1"/>
  </cols>
  <sheetData>
    <row r="1" spans="1:11" ht="30" customHeight="1" thickBot="1" x14ac:dyDescent="0.3">
      <c r="A1" s="201" t="s">
        <v>123</v>
      </c>
      <c r="B1" s="203" t="s">
        <v>2</v>
      </c>
      <c r="C1" s="204"/>
      <c r="D1" s="203" t="s">
        <v>124</v>
      </c>
      <c r="E1" s="204"/>
      <c r="F1" s="203" t="s">
        <v>125</v>
      </c>
      <c r="G1" s="204"/>
      <c r="H1" s="203" t="s">
        <v>126</v>
      </c>
      <c r="I1" s="204"/>
      <c r="J1" s="203" t="s">
        <v>127</v>
      </c>
      <c r="K1" s="204"/>
    </row>
    <row r="2" spans="1:11" ht="42" thickBot="1" x14ac:dyDescent="0.3">
      <c r="A2" s="202"/>
      <c r="B2" s="104" t="s">
        <v>128</v>
      </c>
      <c r="C2" s="105" t="s">
        <v>129</v>
      </c>
      <c r="D2" s="104" t="s">
        <v>130</v>
      </c>
      <c r="E2" s="105" t="s">
        <v>129</v>
      </c>
      <c r="F2" s="104" t="s">
        <v>128</v>
      </c>
      <c r="G2" s="105" t="s">
        <v>129</v>
      </c>
      <c r="H2" s="104" t="s">
        <v>128</v>
      </c>
      <c r="I2" s="105" t="s">
        <v>129</v>
      </c>
      <c r="J2" s="104" t="s">
        <v>128</v>
      </c>
      <c r="K2" s="105" t="s">
        <v>129</v>
      </c>
    </row>
    <row r="3" spans="1:11" ht="18.75" customHeight="1" x14ac:dyDescent="0.25">
      <c r="A3" s="99" t="s">
        <v>131</v>
      </c>
      <c r="B3" s="240"/>
      <c r="C3" s="109"/>
      <c r="D3" s="240"/>
      <c r="E3" s="109"/>
      <c r="F3" s="240"/>
      <c r="G3" s="109"/>
      <c r="H3" s="240"/>
      <c r="I3" s="109"/>
      <c r="J3" s="240"/>
      <c r="K3" s="109"/>
    </row>
    <row r="4" spans="1:11" ht="18.75" customHeight="1" x14ac:dyDescent="0.25">
      <c r="A4" s="100" t="s">
        <v>132</v>
      </c>
      <c r="B4" s="110" t="e">
        <f t="shared" ref="B4:D15" si="0">+C4/B$3</f>
        <v>#DIV/0!</v>
      </c>
      <c r="C4" s="111"/>
      <c r="D4" s="110" t="e">
        <f t="shared" si="0"/>
        <v>#DIV/0!</v>
      </c>
      <c r="E4" s="111"/>
      <c r="F4" s="110" t="e">
        <f t="shared" ref="F4" si="1">+G4/F$3</f>
        <v>#DIV/0!</v>
      </c>
      <c r="G4" s="111"/>
      <c r="H4" s="110" t="e">
        <f t="shared" ref="H4" si="2">+I4/H$3</f>
        <v>#DIV/0!</v>
      </c>
      <c r="I4" s="111"/>
      <c r="J4" s="110" t="e">
        <f t="shared" ref="J4" si="3">+K4/J$3</f>
        <v>#DIV/0!</v>
      </c>
      <c r="K4" s="111"/>
    </row>
    <row r="5" spans="1:11" ht="18.75" customHeight="1" x14ac:dyDescent="0.25">
      <c r="A5" s="100" t="s">
        <v>133</v>
      </c>
      <c r="B5" s="205" t="e">
        <f t="shared" si="0"/>
        <v>#DIV/0!</v>
      </c>
      <c r="C5" s="206"/>
      <c r="D5" s="205" t="e">
        <f t="shared" si="0"/>
        <v>#DIV/0!</v>
      </c>
      <c r="E5" s="206"/>
      <c r="F5" s="205" t="e">
        <f t="shared" ref="F5" si="4">+G5/F$3</f>
        <v>#DIV/0!</v>
      </c>
      <c r="G5" s="206"/>
      <c r="H5" s="205" t="e">
        <f t="shared" ref="H5" si="5">+I5/H$3</f>
        <v>#DIV/0!</v>
      </c>
      <c r="I5" s="206"/>
      <c r="J5" s="205" t="e">
        <f t="shared" ref="J5" si="6">+K5/J$3</f>
        <v>#DIV/0!</v>
      </c>
      <c r="K5" s="206"/>
    </row>
    <row r="6" spans="1:11" ht="26.4" x14ac:dyDescent="0.25">
      <c r="A6" s="101" t="s">
        <v>134</v>
      </c>
      <c r="B6" s="205"/>
      <c r="C6" s="206"/>
      <c r="D6" s="205"/>
      <c r="E6" s="206"/>
      <c r="F6" s="205"/>
      <c r="G6" s="206"/>
      <c r="H6" s="205"/>
      <c r="I6" s="206"/>
      <c r="J6" s="205"/>
      <c r="K6" s="206"/>
    </row>
    <row r="7" spans="1:11" ht="18.75" customHeight="1" x14ac:dyDescent="0.25">
      <c r="A7" s="100" t="s">
        <v>135</v>
      </c>
      <c r="B7" s="110" t="e">
        <f t="shared" si="0"/>
        <v>#DIV/0!</v>
      </c>
      <c r="C7" s="111"/>
      <c r="D7" s="110" t="e">
        <f t="shared" si="0"/>
        <v>#DIV/0!</v>
      </c>
      <c r="E7" s="111"/>
      <c r="F7" s="110" t="e">
        <f t="shared" ref="F7" si="7">+G7/F$3</f>
        <v>#DIV/0!</v>
      </c>
      <c r="G7" s="111"/>
      <c r="H7" s="110" t="e">
        <f t="shared" ref="H7" si="8">+I7/H$3</f>
        <v>#DIV/0!</v>
      </c>
      <c r="I7" s="111"/>
      <c r="J7" s="110" t="e">
        <f t="shared" ref="J7" si="9">+K7/J$3</f>
        <v>#DIV/0!</v>
      </c>
      <c r="K7" s="111"/>
    </row>
    <row r="8" spans="1:11" ht="18.75" customHeight="1" x14ac:dyDescent="0.25">
      <c r="A8" s="100" t="s">
        <v>136</v>
      </c>
      <c r="B8" s="110" t="e">
        <f t="shared" si="0"/>
        <v>#DIV/0!</v>
      </c>
      <c r="C8" s="111"/>
      <c r="D8" s="110" t="e">
        <f t="shared" si="0"/>
        <v>#DIV/0!</v>
      </c>
      <c r="E8" s="111"/>
      <c r="F8" s="110" t="e">
        <f t="shared" ref="F8" si="10">+G8/F$3</f>
        <v>#DIV/0!</v>
      </c>
      <c r="G8" s="111"/>
      <c r="H8" s="110" t="e">
        <f t="shared" ref="H8" si="11">+I8/H$3</f>
        <v>#DIV/0!</v>
      </c>
      <c r="I8" s="111"/>
      <c r="J8" s="110" t="e">
        <f t="shared" ref="J8" si="12">+K8/J$3</f>
        <v>#DIV/0!</v>
      </c>
      <c r="K8" s="111"/>
    </row>
    <row r="9" spans="1:11" ht="18.75" customHeight="1" x14ac:dyDescent="0.25">
      <c r="A9" s="100" t="s">
        <v>137</v>
      </c>
      <c r="B9" s="110" t="e">
        <f t="shared" si="0"/>
        <v>#DIV/0!</v>
      </c>
      <c r="C9" s="111"/>
      <c r="D9" s="110" t="e">
        <f t="shared" si="0"/>
        <v>#DIV/0!</v>
      </c>
      <c r="E9" s="111"/>
      <c r="F9" s="110" t="e">
        <f t="shared" ref="F9" si="13">+G9/F$3</f>
        <v>#DIV/0!</v>
      </c>
      <c r="G9" s="111"/>
      <c r="H9" s="110" t="e">
        <f t="shared" ref="H9" si="14">+I9/H$3</f>
        <v>#DIV/0!</v>
      </c>
      <c r="I9" s="111"/>
      <c r="J9" s="110" t="e">
        <f t="shared" ref="J9" si="15">+K9/J$3</f>
        <v>#DIV/0!</v>
      </c>
      <c r="K9" s="111"/>
    </row>
    <row r="10" spans="1:11" ht="18.75" customHeight="1" x14ac:dyDescent="0.25">
      <c r="A10" s="100" t="s">
        <v>138</v>
      </c>
      <c r="B10" s="110" t="e">
        <f t="shared" si="0"/>
        <v>#DIV/0!</v>
      </c>
      <c r="C10" s="111"/>
      <c r="D10" s="110" t="e">
        <f t="shared" si="0"/>
        <v>#DIV/0!</v>
      </c>
      <c r="E10" s="111"/>
      <c r="F10" s="110" t="e">
        <f t="shared" ref="F10" si="16">+G10/F$3</f>
        <v>#DIV/0!</v>
      </c>
      <c r="G10" s="111"/>
      <c r="H10" s="110" t="e">
        <f t="shared" ref="H10" si="17">+I10/H$3</f>
        <v>#DIV/0!</v>
      </c>
      <c r="I10" s="111"/>
      <c r="J10" s="110" t="e">
        <f t="shared" ref="J10" si="18">+K10/J$3</f>
        <v>#DIV/0!</v>
      </c>
      <c r="K10" s="111"/>
    </row>
    <row r="11" spans="1:11" ht="18.75" customHeight="1" x14ac:dyDescent="0.25">
      <c r="A11" s="100" t="s">
        <v>18</v>
      </c>
      <c r="B11" s="110" t="e">
        <f t="shared" si="0"/>
        <v>#DIV/0!</v>
      </c>
      <c r="C11" s="111"/>
      <c r="D11" s="110" t="e">
        <f t="shared" si="0"/>
        <v>#DIV/0!</v>
      </c>
      <c r="E11" s="111"/>
      <c r="F11" s="110" t="e">
        <f t="shared" ref="F11" si="19">+G11/F$3</f>
        <v>#DIV/0!</v>
      </c>
      <c r="G11" s="111"/>
      <c r="H11" s="110" t="e">
        <f t="shared" ref="H11" si="20">+I11/H$3</f>
        <v>#DIV/0!</v>
      </c>
      <c r="I11" s="111"/>
      <c r="J11" s="110" t="e">
        <f t="shared" ref="J11" si="21">+K11/J$3</f>
        <v>#DIV/0!</v>
      </c>
      <c r="K11" s="111"/>
    </row>
    <row r="12" spans="1:11" ht="18.75" customHeight="1" x14ac:dyDescent="0.25">
      <c r="A12" s="100" t="s">
        <v>22</v>
      </c>
      <c r="B12" s="110" t="e">
        <f t="shared" si="0"/>
        <v>#DIV/0!</v>
      </c>
      <c r="C12" s="111"/>
      <c r="D12" s="110" t="e">
        <f t="shared" si="0"/>
        <v>#DIV/0!</v>
      </c>
      <c r="E12" s="111"/>
      <c r="F12" s="110" t="e">
        <f t="shared" ref="F12" si="22">+G12/F$3</f>
        <v>#DIV/0!</v>
      </c>
      <c r="G12" s="111"/>
      <c r="H12" s="110" t="e">
        <f t="shared" ref="H12" si="23">+I12/H$3</f>
        <v>#DIV/0!</v>
      </c>
      <c r="I12" s="111"/>
      <c r="J12" s="110" t="e">
        <f t="shared" ref="J12" si="24">+K12/J$3</f>
        <v>#DIV/0!</v>
      </c>
      <c r="K12" s="111"/>
    </row>
    <row r="13" spans="1:11" ht="18.75" customHeight="1" x14ac:dyDescent="0.25">
      <c r="A13" s="100" t="s">
        <v>139</v>
      </c>
      <c r="B13" s="110" t="e">
        <f t="shared" si="0"/>
        <v>#DIV/0!</v>
      </c>
      <c r="C13" s="111"/>
      <c r="D13" s="110" t="e">
        <f t="shared" si="0"/>
        <v>#DIV/0!</v>
      </c>
      <c r="E13" s="111"/>
      <c r="F13" s="110" t="e">
        <f t="shared" ref="F13" si="25">+G13/F$3</f>
        <v>#DIV/0!</v>
      </c>
      <c r="G13" s="111"/>
      <c r="H13" s="110" t="e">
        <f t="shared" ref="H13" si="26">+I13/H$3</f>
        <v>#DIV/0!</v>
      </c>
      <c r="I13" s="111"/>
      <c r="J13" s="110" t="e">
        <f t="shared" ref="J13" si="27">+K13/J$3</f>
        <v>#DIV/0!</v>
      </c>
      <c r="K13" s="111"/>
    </row>
    <row r="14" spans="1:11" ht="18.75" customHeight="1" x14ac:dyDescent="0.25">
      <c r="A14" s="100" t="s">
        <v>140</v>
      </c>
      <c r="B14" s="110" t="e">
        <f t="shared" si="0"/>
        <v>#DIV/0!</v>
      </c>
      <c r="C14" s="111"/>
      <c r="D14" s="110" t="e">
        <f t="shared" si="0"/>
        <v>#DIV/0!</v>
      </c>
      <c r="E14" s="111"/>
      <c r="F14" s="110" t="e">
        <f t="shared" ref="F14" si="28">+G14/F$3</f>
        <v>#DIV/0!</v>
      </c>
      <c r="G14" s="111"/>
      <c r="H14" s="110" t="e">
        <f t="shared" ref="H14" si="29">+I14/H$3</f>
        <v>#DIV/0!</v>
      </c>
      <c r="I14" s="111"/>
      <c r="J14" s="110" t="e">
        <f t="shared" ref="J14" si="30">+K14/J$3</f>
        <v>#DIV/0!</v>
      </c>
      <c r="K14" s="111"/>
    </row>
    <row r="15" spans="1:11" ht="40.200000000000003" thickBot="1" x14ac:dyDescent="0.3">
      <c r="A15" s="102" t="s">
        <v>141</v>
      </c>
      <c r="B15" s="112" t="e">
        <f t="shared" si="0"/>
        <v>#DIV/0!</v>
      </c>
      <c r="C15" s="113"/>
      <c r="D15" s="112" t="e">
        <f t="shared" si="0"/>
        <v>#DIV/0!</v>
      </c>
      <c r="E15" s="113"/>
      <c r="F15" s="112" t="e">
        <f t="shared" ref="F15" si="31">+G15/F$3</f>
        <v>#DIV/0!</v>
      </c>
      <c r="G15" s="113"/>
      <c r="H15" s="112" t="e">
        <f t="shared" ref="H15" si="32">+I15/H$3</f>
        <v>#DIV/0!</v>
      </c>
      <c r="I15" s="113"/>
      <c r="J15" s="112" t="e">
        <f t="shared" ref="J15" si="33">+K15/J$3</f>
        <v>#DIV/0!</v>
      </c>
      <c r="K15" s="113"/>
    </row>
    <row r="16" spans="1:11" ht="14.4" thickBot="1" x14ac:dyDescent="0.3">
      <c r="A16" s="103" t="s">
        <v>142</v>
      </c>
      <c r="B16" s="114"/>
      <c r="C16" s="115"/>
      <c r="D16" s="114"/>
      <c r="E16" s="115"/>
      <c r="F16" s="114"/>
      <c r="G16" s="115"/>
      <c r="H16" s="114"/>
      <c r="I16" s="115"/>
      <c r="J16" s="114"/>
      <c r="K16" s="115"/>
    </row>
  </sheetData>
  <sheetProtection algorithmName="SHA-512" hashValue="xAITRyrKVlSPkjKwZr/mhyt4Po1yqOTfRljKyUcBawK7OgtOLleycRIncBMVFf8ZrhFV+pLVk7rrrOmOiU5xBg==" saltValue="72ZgeKhVI9CecG3+3hBLIw==" spinCount="100000" sheet="1" objects="1" scenarios="1" formatColumns="0"/>
  <mergeCells count="16">
    <mergeCell ref="J5:J6"/>
    <mergeCell ref="K5:K6"/>
    <mergeCell ref="B5:B6"/>
    <mergeCell ref="C5:C6"/>
    <mergeCell ref="D5:D6"/>
    <mergeCell ref="E5:E6"/>
    <mergeCell ref="F5:F6"/>
    <mergeCell ref="G5:G6"/>
    <mergeCell ref="H5:H6"/>
    <mergeCell ref="I5:I6"/>
    <mergeCell ref="A1:A2"/>
    <mergeCell ref="D1:E1"/>
    <mergeCell ref="F1:G1"/>
    <mergeCell ref="H1:I1"/>
    <mergeCell ref="J1:K1"/>
    <mergeCell ref="B1:C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&amp;Cמכרז 4/25 לאספקת שירותי גינון ואחזקת חצר</oddHeader>
    <oddFooter>&amp;L&amp;D&amp;Cחתימה וחותמת מורשה /י החתימה: ________________________</oddFooter>
  </headerFooter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BD2A-9EA2-4230-93F9-F2287DD4E6A8}">
  <dimension ref="A1:E22"/>
  <sheetViews>
    <sheetView rightToLeft="1" workbookViewId="0">
      <selection activeCell="B11" sqref="B11:B13"/>
    </sheetView>
  </sheetViews>
  <sheetFormatPr defaultRowHeight="13.8" x14ac:dyDescent="0.25"/>
  <cols>
    <col min="2" max="2" width="30.69921875" bestFit="1" customWidth="1"/>
    <col min="3" max="3" width="24.3984375" customWidth="1"/>
  </cols>
  <sheetData>
    <row r="1" spans="1:5" ht="28.2" thickBot="1" x14ac:dyDescent="0.3">
      <c r="A1" s="89" t="s">
        <v>143</v>
      </c>
      <c r="B1" s="90" t="s">
        <v>144</v>
      </c>
      <c r="C1" s="90" t="s">
        <v>145</v>
      </c>
      <c r="D1" s="94" t="s">
        <v>146</v>
      </c>
      <c r="E1" s="89" t="s">
        <v>147</v>
      </c>
    </row>
    <row r="2" spans="1:5" x14ac:dyDescent="0.25">
      <c r="A2" s="207">
        <v>1</v>
      </c>
      <c r="B2" s="207" t="s">
        <v>148</v>
      </c>
      <c r="C2" s="91" t="s">
        <v>149</v>
      </c>
      <c r="D2" s="95">
        <v>100</v>
      </c>
      <c r="E2" s="214">
        <v>0.17</v>
      </c>
    </row>
    <row r="3" spans="1:5" x14ac:dyDescent="0.25">
      <c r="A3" s="208"/>
      <c r="B3" s="208"/>
      <c r="C3" s="91" t="s">
        <v>150</v>
      </c>
      <c r="D3" s="96">
        <v>70</v>
      </c>
      <c r="E3" s="216"/>
    </row>
    <row r="4" spans="1:5" ht="28.2" thickBot="1" x14ac:dyDescent="0.3">
      <c r="A4" s="209"/>
      <c r="B4" s="209"/>
      <c r="C4" s="92" t="s">
        <v>151</v>
      </c>
      <c r="D4" s="97">
        <v>0</v>
      </c>
      <c r="E4" s="215"/>
    </row>
    <row r="5" spans="1:5" x14ac:dyDescent="0.25">
      <c r="A5" s="207">
        <v>2</v>
      </c>
      <c r="B5" s="207" t="s">
        <v>152</v>
      </c>
      <c r="C5" s="91" t="s">
        <v>153</v>
      </c>
      <c r="D5" s="95">
        <v>100</v>
      </c>
      <c r="E5" s="214">
        <v>0.11</v>
      </c>
    </row>
    <row r="6" spans="1:5" ht="27.6" x14ac:dyDescent="0.25">
      <c r="A6" s="208"/>
      <c r="B6" s="208"/>
      <c r="C6" s="91" t="s">
        <v>154</v>
      </c>
      <c r="D6" s="96">
        <v>50</v>
      </c>
      <c r="E6" s="216"/>
    </row>
    <row r="7" spans="1:5" ht="14.4" thickBot="1" x14ac:dyDescent="0.3">
      <c r="A7" s="209"/>
      <c r="B7" s="209"/>
      <c r="C7" s="92" t="s">
        <v>155</v>
      </c>
      <c r="D7" s="97">
        <v>0</v>
      </c>
      <c r="E7" s="215"/>
    </row>
    <row r="8" spans="1:5" ht="27.6" x14ac:dyDescent="0.25">
      <c r="A8" s="207">
        <v>3</v>
      </c>
      <c r="B8" s="207" t="s">
        <v>156</v>
      </c>
      <c r="C8" s="91" t="s">
        <v>157</v>
      </c>
      <c r="D8" s="95">
        <v>100</v>
      </c>
      <c r="E8" s="214">
        <v>0.11</v>
      </c>
    </row>
    <row r="9" spans="1:5" ht="27.6" x14ac:dyDescent="0.25">
      <c r="A9" s="208"/>
      <c r="B9" s="208"/>
      <c r="C9" s="91" t="s">
        <v>158</v>
      </c>
      <c r="D9" s="96">
        <v>50</v>
      </c>
      <c r="E9" s="216"/>
    </row>
    <row r="10" spans="1:5" ht="28.2" thickBot="1" x14ac:dyDescent="0.3">
      <c r="A10" s="209"/>
      <c r="B10" s="209"/>
      <c r="C10" s="92" t="s">
        <v>159</v>
      </c>
      <c r="D10" s="97">
        <v>0</v>
      </c>
      <c r="E10" s="215"/>
    </row>
    <row r="11" spans="1:5" ht="27.6" x14ac:dyDescent="0.25">
      <c r="A11" s="207">
        <v>4</v>
      </c>
      <c r="B11" s="207" t="s">
        <v>160</v>
      </c>
      <c r="C11" s="91" t="s">
        <v>161</v>
      </c>
      <c r="D11" s="95">
        <v>100</v>
      </c>
      <c r="E11" s="214">
        <v>0.11</v>
      </c>
    </row>
    <row r="12" spans="1:5" ht="27.6" x14ac:dyDescent="0.25">
      <c r="A12" s="208"/>
      <c r="B12" s="208"/>
      <c r="C12" s="91" t="s">
        <v>162</v>
      </c>
      <c r="D12" s="96">
        <v>50</v>
      </c>
      <c r="E12" s="216"/>
    </row>
    <row r="13" spans="1:5" ht="28.2" thickBot="1" x14ac:dyDescent="0.3">
      <c r="A13" s="209"/>
      <c r="B13" s="209"/>
      <c r="C13" s="92" t="s">
        <v>163</v>
      </c>
      <c r="D13" s="97">
        <v>0</v>
      </c>
      <c r="E13" s="215"/>
    </row>
    <row r="14" spans="1:5" x14ac:dyDescent="0.25">
      <c r="A14" s="207">
        <v>5</v>
      </c>
      <c r="B14" s="91" t="s">
        <v>164</v>
      </c>
      <c r="C14" s="91" t="s">
        <v>165</v>
      </c>
      <c r="D14" s="95">
        <v>100</v>
      </c>
      <c r="E14" s="214">
        <v>0.11</v>
      </c>
    </row>
    <row r="15" spans="1:5" x14ac:dyDescent="0.25">
      <c r="A15" s="208"/>
      <c r="B15" s="91" t="s">
        <v>166</v>
      </c>
      <c r="C15" s="91" t="s">
        <v>167</v>
      </c>
      <c r="D15" s="96">
        <v>50</v>
      </c>
      <c r="E15" s="216"/>
    </row>
    <row r="16" spans="1:5" ht="28.2" thickBot="1" x14ac:dyDescent="0.3">
      <c r="A16" s="209"/>
      <c r="B16" s="93"/>
      <c r="C16" s="92" t="s">
        <v>168</v>
      </c>
      <c r="D16" s="97">
        <v>0</v>
      </c>
      <c r="E16" s="215"/>
    </row>
    <row r="17" spans="1:5" ht="27.6" x14ac:dyDescent="0.25">
      <c r="A17" s="207">
        <v>6</v>
      </c>
      <c r="B17" s="207" t="s">
        <v>169</v>
      </c>
      <c r="C17" s="91" t="s">
        <v>170</v>
      </c>
      <c r="D17" s="95">
        <v>100</v>
      </c>
      <c r="E17" s="214">
        <v>0.11</v>
      </c>
    </row>
    <row r="18" spans="1:5" x14ac:dyDescent="0.25">
      <c r="A18" s="208"/>
      <c r="B18" s="208"/>
      <c r="C18" s="91" t="s">
        <v>171</v>
      </c>
      <c r="D18" s="96">
        <v>50</v>
      </c>
      <c r="E18" s="216"/>
    </row>
    <row r="19" spans="1:5" ht="28.2" thickBot="1" x14ac:dyDescent="0.3">
      <c r="A19" s="209"/>
      <c r="B19" s="209"/>
      <c r="C19" s="92" t="s">
        <v>172</v>
      </c>
      <c r="D19" s="97">
        <v>0</v>
      </c>
      <c r="E19" s="215"/>
    </row>
    <row r="20" spans="1:5" ht="39" customHeight="1" x14ac:dyDescent="0.25">
      <c r="A20" s="212">
        <v>7</v>
      </c>
      <c r="B20" s="91" t="s">
        <v>173</v>
      </c>
      <c r="C20" s="210"/>
      <c r="D20" s="210"/>
      <c r="E20" s="214">
        <v>0.28000000000000003</v>
      </c>
    </row>
    <row r="21" spans="1:5" ht="39" customHeight="1" thickBot="1" x14ac:dyDescent="0.3">
      <c r="A21" s="213"/>
      <c r="B21" s="92" t="s">
        <v>174</v>
      </c>
      <c r="C21" s="211"/>
      <c r="D21" s="211"/>
      <c r="E21" s="215"/>
    </row>
    <row r="22" spans="1:5" x14ac:dyDescent="0.25">
      <c r="E22" s="98">
        <f>SUM(E2:E21)</f>
        <v>1</v>
      </c>
    </row>
  </sheetData>
  <sheetProtection algorithmName="SHA-512" hashValue="0eeYsMM1A02C2kcRZ0p1czBvR3n9m/XUjc4/GNvZNsbLjDzy5a9x05SLmaCT+7xyM23md19+bmZJYnn6Z76Alg==" saltValue="61smu+pdOaJ/zDzKYZT9Yg==" spinCount="100000" sheet="1" objects="1" scenarios="1" formatColumns="0"/>
  <mergeCells count="21">
    <mergeCell ref="E20:E21"/>
    <mergeCell ref="E2:E4"/>
    <mergeCell ref="E5:E7"/>
    <mergeCell ref="E8:E10"/>
    <mergeCell ref="E11:E13"/>
    <mergeCell ref="E14:E16"/>
    <mergeCell ref="E17:E19"/>
    <mergeCell ref="A2:A4"/>
    <mergeCell ref="B2:B4"/>
    <mergeCell ref="A5:A7"/>
    <mergeCell ref="B5:B7"/>
    <mergeCell ref="D20:D21"/>
    <mergeCell ref="A8:A10"/>
    <mergeCell ref="B8:B10"/>
    <mergeCell ref="A11:A13"/>
    <mergeCell ref="B11:B13"/>
    <mergeCell ref="A14:A16"/>
    <mergeCell ref="A17:A19"/>
    <mergeCell ref="B17:B19"/>
    <mergeCell ref="A20:A21"/>
    <mergeCell ref="C20:C21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61234e14-5b87-4b67-ac19-8feaa8ba8f12}" enabled="0" method="" siteId="{61234e14-5b87-4b67-ac19-8feaa8ba8f1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2</vt:i4>
      </vt:variant>
    </vt:vector>
  </HeadingPairs>
  <TitlesOfParts>
    <vt:vector size="8" baseType="lpstr">
      <vt:lpstr>גיליון נלווה מחיר לגינון</vt:lpstr>
      <vt:lpstr>עבודת גינון</vt:lpstr>
      <vt:lpstr>עבודת חצרנות</vt:lpstr>
      <vt:lpstr>ריכוז</vt:lpstr>
      <vt:lpstr>טבלת חישוב שכר עובדים</vt:lpstr>
      <vt:lpstr>חוות דעת אחזקת חצר-גינון</vt:lpstr>
      <vt:lpstr>'עבודת גינון'!WPrint_Area_W</vt:lpstr>
      <vt:lpstr>'טבלת חישוב שכר עובדים'!WPrint_TitlesW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מכרז 24/22 לשירותי גינון ואחזקת חצר - קובץ תמחור</dc:title>
  <dc:subject/>
  <dc:creator>דודו שוורץ</dc:creator>
  <cp:keywords>גינון;אחזקת חצר</cp:keywords>
  <dc:description/>
  <cp:lastModifiedBy>דוד שוורץ</cp:lastModifiedBy>
  <cp:revision/>
  <cp:lastPrinted>2025-03-10T11:16:25Z</cp:lastPrinted>
  <dcterms:created xsi:type="dcterms:W3CDTF">2022-06-27T09:47:35Z</dcterms:created>
  <dcterms:modified xsi:type="dcterms:W3CDTF">2025-03-10T11:16:47Z</dcterms:modified>
  <cp:category/>
  <cp:contentStatus/>
</cp:coreProperties>
</file>